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50" windowHeight="8670" activeTab="1"/>
  </bookViews>
  <sheets>
    <sheet name="Plot" sheetId="1" r:id="rId1"/>
    <sheet name="Meas Data" sheetId="2" r:id="rId2"/>
    <sheet name="204C Rs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<sst xmlns="http://schemas.openxmlformats.org/spreadsheetml/2006/main" count="23" uniqueCount="21">
  <si>
    <t>TS-585D Zin</t>
  </si>
  <si>
    <t>Zin</t>
  </si>
  <si>
    <t>TS-585D dBm</t>
  </si>
  <si>
    <t>34401 dBm</t>
  </si>
  <si>
    <t>open</t>
  </si>
  <si>
    <t>Volts</t>
  </si>
  <si>
    <t>Watts</t>
  </si>
  <si>
    <t>Volts @ 600 Ohm</t>
  </si>
  <si>
    <t>Calc Zin</t>
  </si>
  <si>
    <t>% delta Zin</t>
  </si>
  <si>
    <t>204C Zout=</t>
  </si>
  <si>
    <t>average delta Zin =</t>
  </si>
  <si>
    <t>Decade Box on 204C output</t>
  </si>
  <si>
    <t>Label</t>
  </si>
  <si>
    <t>Actual</t>
  </si>
  <si>
    <t>Ohms</t>
  </si>
  <si>
    <t>AC</t>
  </si>
  <si>
    <t>Rs</t>
  </si>
  <si>
    <t>Omhs</t>
  </si>
  <si>
    <t>ave =</t>
  </si>
  <si>
    <t>632.5 Ohms Rs of 204C gives 0 ave delta Zin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</si>
</sst>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6.75"/>
      <name val="Arial"/>
      <family val="0"/>
    </font>
    <font>
      <b/>
      <sz val="16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Variable Zin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225"/>
          <c:w val="0.8465"/>
          <c:h val="0.842"/>
        </c:manualLayout>
      </c:layout>
      <c:scatterChart>
        <c:scatterStyle val="smoothMarker"/>
        <c:varyColors val="0"/>
        <c:ser>
          <c:idx val="0"/>
          <c:order val="0"/>
          <c:tx>
            <c:v>TS-585D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'Meas Data'!$A$4:$A$43</c:f>
              <c:numCache>
                <c:ptCount val="40"/>
                <c:pt idx="0">
                  <c:v>2.5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12.5</c:v>
                </c:pt>
                <c:pt idx="8">
                  <c:v>15</c:v>
                </c:pt>
                <c:pt idx="9">
                  <c:v>20</c:v>
                </c:pt>
                <c:pt idx="10">
                  <c:v>25</c:v>
                </c:pt>
                <c:pt idx="11">
                  <c:v>30</c:v>
                </c:pt>
                <c:pt idx="12">
                  <c:v>40</c:v>
                </c:pt>
                <c:pt idx="13">
                  <c:v>50</c:v>
                </c:pt>
                <c:pt idx="14">
                  <c:v>60</c:v>
                </c:pt>
                <c:pt idx="15">
                  <c:v>80</c:v>
                </c:pt>
                <c:pt idx="16">
                  <c:v>100</c:v>
                </c:pt>
                <c:pt idx="17">
                  <c:v>125</c:v>
                </c:pt>
                <c:pt idx="18">
                  <c:v>150</c:v>
                </c:pt>
                <c:pt idx="19">
                  <c:v>200</c:v>
                </c:pt>
                <c:pt idx="20">
                  <c:v>250</c:v>
                </c:pt>
                <c:pt idx="21">
                  <c:v>300</c:v>
                </c:pt>
                <c:pt idx="22">
                  <c:v>400</c:v>
                </c:pt>
                <c:pt idx="23">
                  <c:v>500</c:v>
                </c:pt>
                <c:pt idx="24">
                  <c:v>600</c:v>
                </c:pt>
                <c:pt idx="25">
                  <c:v>800</c:v>
                </c:pt>
                <c:pt idx="26">
                  <c:v>1000</c:v>
                </c:pt>
                <c:pt idx="27">
                  <c:v>1250</c:v>
                </c:pt>
                <c:pt idx="28">
                  <c:v>1500</c:v>
                </c:pt>
                <c:pt idx="29">
                  <c:v>2000</c:v>
                </c:pt>
                <c:pt idx="30">
                  <c:v>2500</c:v>
                </c:pt>
                <c:pt idx="31">
                  <c:v>3000</c:v>
                </c:pt>
                <c:pt idx="32">
                  <c:v>4000</c:v>
                </c:pt>
                <c:pt idx="33">
                  <c:v>5000</c:v>
                </c:pt>
                <c:pt idx="34">
                  <c:v>6000</c:v>
                </c:pt>
                <c:pt idx="35">
                  <c:v>8000</c:v>
                </c:pt>
                <c:pt idx="36">
                  <c:v>10000</c:v>
                </c:pt>
                <c:pt idx="37">
                  <c:v>12500</c:v>
                </c:pt>
                <c:pt idx="38">
                  <c:v>15000</c:v>
                </c:pt>
                <c:pt idx="39">
                  <c:v>20000</c:v>
                </c:pt>
              </c:numCache>
            </c:numRef>
          </c:xVal>
          <c:yVal>
            <c:numRef>
              <c:f>'Meas Data'!$B$4:$B$43</c:f>
              <c:numCache>
                <c:ptCount val="40"/>
                <c:pt idx="0">
                  <c:v>-9</c:v>
                </c:pt>
                <c:pt idx="1">
                  <c:v>-8</c:v>
                </c:pt>
                <c:pt idx="2">
                  <c:v>-7.6</c:v>
                </c:pt>
                <c:pt idx="3">
                  <c:v>-6</c:v>
                </c:pt>
                <c:pt idx="4">
                  <c:v>-4.5</c:v>
                </c:pt>
                <c:pt idx="5">
                  <c:v>-3.1</c:v>
                </c:pt>
                <c:pt idx="6">
                  <c:v>-2.1</c:v>
                </c:pt>
                <c:pt idx="7">
                  <c:v>-1.2</c:v>
                </c:pt>
                <c:pt idx="8">
                  <c:v>-0.4</c:v>
                </c:pt>
                <c:pt idx="9">
                  <c:v>0.8</c:v>
                </c:pt>
                <c:pt idx="10">
                  <c:v>1.8</c:v>
                </c:pt>
                <c:pt idx="11">
                  <c:v>2.2</c:v>
                </c:pt>
                <c:pt idx="12">
                  <c:v>3.6</c:v>
                </c:pt>
                <c:pt idx="13">
                  <c:v>4.5</c:v>
                </c:pt>
                <c:pt idx="14">
                  <c:v>5.2</c:v>
                </c:pt>
                <c:pt idx="15">
                  <c:v>6.2</c:v>
                </c:pt>
                <c:pt idx="16">
                  <c:v>7</c:v>
                </c:pt>
                <c:pt idx="17">
                  <c:v>7.8</c:v>
                </c:pt>
                <c:pt idx="18">
                  <c:v>8.1</c:v>
                </c:pt>
                <c:pt idx="19">
                  <c:v>8.9</c:v>
                </c:pt>
                <c:pt idx="20">
                  <c:v>9.3</c:v>
                </c:pt>
                <c:pt idx="21">
                  <c:v>9.6</c:v>
                </c:pt>
                <c:pt idx="22">
                  <c:v>9.8</c:v>
                </c:pt>
                <c:pt idx="23">
                  <c:v>10</c:v>
                </c:pt>
                <c:pt idx="24">
                  <c:v>10.1</c:v>
                </c:pt>
                <c:pt idx="25">
                  <c:v>10</c:v>
                </c:pt>
                <c:pt idx="26">
                  <c:v>9.8</c:v>
                </c:pt>
                <c:pt idx="27">
                  <c:v>9.6</c:v>
                </c:pt>
                <c:pt idx="28">
                  <c:v>9.3</c:v>
                </c:pt>
                <c:pt idx="29">
                  <c:v>8.8</c:v>
                </c:pt>
                <c:pt idx="30">
                  <c:v>8.2</c:v>
                </c:pt>
                <c:pt idx="31">
                  <c:v>7.9</c:v>
                </c:pt>
                <c:pt idx="32">
                  <c:v>6.7</c:v>
                </c:pt>
                <c:pt idx="33">
                  <c:v>6</c:v>
                </c:pt>
                <c:pt idx="34">
                  <c:v>5.2</c:v>
                </c:pt>
                <c:pt idx="35">
                  <c:v>4.3</c:v>
                </c:pt>
                <c:pt idx="36">
                  <c:v>3.4</c:v>
                </c:pt>
                <c:pt idx="37">
                  <c:v>2.7</c:v>
                </c:pt>
                <c:pt idx="38">
                  <c:v>1.9</c:v>
                </c:pt>
                <c:pt idx="39">
                  <c:v>0.8</c:v>
                </c:pt>
              </c:numCache>
            </c:numRef>
          </c:yVal>
          <c:smooth val="1"/>
        </c:ser>
        <c:ser>
          <c:idx val="1"/>
          <c:order val="1"/>
          <c:tx>
            <c:v>34401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'Meas Data'!$A$4:$A$43</c:f>
              <c:numCache>
                <c:ptCount val="40"/>
                <c:pt idx="0">
                  <c:v>2.5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12.5</c:v>
                </c:pt>
                <c:pt idx="8">
                  <c:v>15</c:v>
                </c:pt>
                <c:pt idx="9">
                  <c:v>20</c:v>
                </c:pt>
                <c:pt idx="10">
                  <c:v>25</c:v>
                </c:pt>
                <c:pt idx="11">
                  <c:v>30</c:v>
                </c:pt>
                <c:pt idx="12">
                  <c:v>40</c:v>
                </c:pt>
                <c:pt idx="13">
                  <c:v>50</c:v>
                </c:pt>
                <c:pt idx="14">
                  <c:v>60</c:v>
                </c:pt>
                <c:pt idx="15">
                  <c:v>80</c:v>
                </c:pt>
                <c:pt idx="16">
                  <c:v>100</c:v>
                </c:pt>
                <c:pt idx="17">
                  <c:v>125</c:v>
                </c:pt>
                <c:pt idx="18">
                  <c:v>150</c:v>
                </c:pt>
                <c:pt idx="19">
                  <c:v>200</c:v>
                </c:pt>
                <c:pt idx="20">
                  <c:v>250</c:v>
                </c:pt>
                <c:pt idx="21">
                  <c:v>300</c:v>
                </c:pt>
                <c:pt idx="22">
                  <c:v>400</c:v>
                </c:pt>
                <c:pt idx="23">
                  <c:v>500</c:v>
                </c:pt>
                <c:pt idx="24">
                  <c:v>600</c:v>
                </c:pt>
                <c:pt idx="25">
                  <c:v>800</c:v>
                </c:pt>
                <c:pt idx="26">
                  <c:v>1000</c:v>
                </c:pt>
                <c:pt idx="27">
                  <c:v>1250</c:v>
                </c:pt>
                <c:pt idx="28">
                  <c:v>1500</c:v>
                </c:pt>
                <c:pt idx="29">
                  <c:v>2000</c:v>
                </c:pt>
                <c:pt idx="30">
                  <c:v>2500</c:v>
                </c:pt>
                <c:pt idx="31">
                  <c:v>3000</c:v>
                </c:pt>
                <c:pt idx="32">
                  <c:v>4000</c:v>
                </c:pt>
                <c:pt idx="33">
                  <c:v>5000</c:v>
                </c:pt>
                <c:pt idx="34">
                  <c:v>6000</c:v>
                </c:pt>
                <c:pt idx="35">
                  <c:v>8000</c:v>
                </c:pt>
                <c:pt idx="36">
                  <c:v>10000</c:v>
                </c:pt>
                <c:pt idx="37">
                  <c:v>12500</c:v>
                </c:pt>
                <c:pt idx="38">
                  <c:v>15000</c:v>
                </c:pt>
                <c:pt idx="39">
                  <c:v>20000</c:v>
                </c:pt>
              </c:numCache>
            </c:numRef>
          </c:xVal>
          <c:yVal>
            <c:numRef>
              <c:f>'Meas Data'!$C$4:$C$43</c:f>
              <c:numCache>
                <c:ptCount val="40"/>
                <c:pt idx="0">
                  <c:v>-31.5</c:v>
                </c:pt>
                <c:pt idx="1">
                  <c:v>-30.1</c:v>
                </c:pt>
                <c:pt idx="2">
                  <c:v>-27.46</c:v>
                </c:pt>
                <c:pt idx="3">
                  <c:v>-25.79</c:v>
                </c:pt>
                <c:pt idx="4">
                  <c:v>-24.22</c:v>
                </c:pt>
                <c:pt idx="5">
                  <c:v>-21.79</c:v>
                </c:pt>
                <c:pt idx="6">
                  <c:v>-19.82</c:v>
                </c:pt>
                <c:pt idx="7">
                  <c:v>-18.07</c:v>
                </c:pt>
                <c:pt idx="8">
                  <c:v>-16.55</c:v>
                </c:pt>
                <c:pt idx="9">
                  <c:v>-14.03</c:v>
                </c:pt>
                <c:pt idx="10">
                  <c:v>-12.26</c:v>
                </c:pt>
                <c:pt idx="11">
                  <c:v>-10.78</c:v>
                </c:pt>
                <c:pt idx="12">
                  <c:v>-8.44</c:v>
                </c:pt>
                <c:pt idx="13">
                  <c:v>-6.66</c:v>
                </c:pt>
                <c:pt idx="14">
                  <c:v>-5.22</c:v>
                </c:pt>
                <c:pt idx="15">
                  <c:v>-2.94</c:v>
                </c:pt>
                <c:pt idx="16">
                  <c:v>-1.25</c:v>
                </c:pt>
                <c:pt idx="17">
                  <c:v>0.43</c:v>
                </c:pt>
                <c:pt idx="18">
                  <c:v>1.7</c:v>
                </c:pt>
                <c:pt idx="19">
                  <c:v>3.7</c:v>
                </c:pt>
                <c:pt idx="20">
                  <c:v>5.16</c:v>
                </c:pt>
                <c:pt idx="21">
                  <c:v>6.22</c:v>
                </c:pt>
                <c:pt idx="22">
                  <c:v>7.83</c:v>
                </c:pt>
                <c:pt idx="23">
                  <c:v>9.01</c:v>
                </c:pt>
                <c:pt idx="24">
                  <c:v>9.85</c:v>
                </c:pt>
                <c:pt idx="25">
                  <c:v>11.02</c:v>
                </c:pt>
                <c:pt idx="26">
                  <c:v>11.84</c:v>
                </c:pt>
                <c:pt idx="27">
                  <c:v>12.57</c:v>
                </c:pt>
                <c:pt idx="28">
                  <c:v>13.08</c:v>
                </c:pt>
                <c:pt idx="29">
                  <c:v>13.75</c:v>
                </c:pt>
                <c:pt idx="30">
                  <c:v>14.18</c:v>
                </c:pt>
                <c:pt idx="31">
                  <c:v>14.47</c:v>
                </c:pt>
                <c:pt idx="32">
                  <c:v>14.84</c:v>
                </c:pt>
                <c:pt idx="33">
                  <c:v>15.08</c:v>
                </c:pt>
                <c:pt idx="34">
                  <c:v>15.25</c:v>
                </c:pt>
                <c:pt idx="35">
                  <c:v>15.47</c:v>
                </c:pt>
                <c:pt idx="36">
                  <c:v>15.6</c:v>
                </c:pt>
                <c:pt idx="37">
                  <c:v>15.7</c:v>
                </c:pt>
                <c:pt idx="38">
                  <c:v>15.77</c:v>
                </c:pt>
                <c:pt idx="39">
                  <c:v>15.86</c:v>
                </c:pt>
              </c:numCache>
            </c:numRef>
          </c:yVal>
          <c:smooth val="1"/>
        </c:ser>
        <c:axId val="32403348"/>
        <c:axId val="23194677"/>
      </c:scatterChart>
      <c:valAx>
        <c:axId val="3240334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194677"/>
        <c:crosses val="autoZero"/>
        <c:crossBetween val="midCat"/>
        <c:dispUnits/>
      </c:valAx>
      <c:valAx>
        <c:axId val="23194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033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53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Arial"/>
                <a:ea typeface="Arial"/>
                <a:cs typeface="Arial"/>
              </a:rPr>
              <a:t>Slope = Rs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'204C Rs'!$C$4</c:f>
              <c:strCache>
                <c:ptCount val="1"/>
                <c:pt idx="0">
                  <c:v>Volts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'204C Rs'!$B$5:$B$9</c:f>
              <c:numCache/>
            </c:numRef>
          </c:xVal>
          <c:yVal>
            <c:numRef>
              <c:f>'204C Rs'!$C$5:$C$9</c:f>
              <c:numCache/>
            </c:numRef>
          </c:yVal>
          <c:smooth val="1"/>
        </c:ser>
        <c:axId val="7425502"/>
        <c:axId val="66829519"/>
      </c:scatterChart>
      <c:valAx>
        <c:axId val="7425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Ohms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29519"/>
        <c:crosses val="autoZero"/>
        <c:crossBetween val="midCat"/>
        <c:dispUnits/>
      </c:valAx>
      <c:valAx>
        <c:axId val="66829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255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</xdr:row>
      <xdr:rowOff>76200</xdr:rowOff>
    </xdr:from>
    <xdr:to>
      <xdr:col>12</xdr:col>
      <xdr:colOff>457200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123825" y="1857375"/>
        <a:ext cx="76485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E1" sqref="E1"/>
    </sheetView>
  </sheetViews>
  <sheetFormatPr defaultColWidth="9.140625" defaultRowHeight="12.75"/>
  <cols>
    <col min="2" max="2" width="13.7109375" style="0" customWidth="1"/>
    <col min="3" max="3" width="13.00390625" style="0" customWidth="1"/>
    <col min="4" max="4" width="6.57421875" style="0" customWidth="1"/>
    <col min="5" max="5" width="16.7109375" style="0" customWidth="1"/>
    <col min="7" max="7" width="11.421875" style="0" customWidth="1"/>
  </cols>
  <sheetData>
    <row r="1" spans="1:7" ht="12.75">
      <c r="A1" s="1" t="s">
        <v>0</v>
      </c>
      <c r="C1" t="s">
        <v>10</v>
      </c>
      <c r="E1">
        <v>636.2</v>
      </c>
      <c r="G1" t="s">
        <v>20</v>
      </c>
    </row>
    <row r="2" spans="5:7" ht="12.75">
      <c r="E2" s="3" t="s">
        <v>11</v>
      </c>
      <c r="G2" s="2">
        <f>AVERAGE(G4:G43)</f>
        <v>-1.171907020540551</v>
      </c>
    </row>
    <row r="3" spans="1:7" ht="12.75">
      <c r="A3" s="1" t="s">
        <v>1</v>
      </c>
      <c r="B3" s="1" t="s">
        <v>2</v>
      </c>
      <c r="C3" s="1" t="s">
        <v>3</v>
      </c>
      <c r="D3" s="1" t="s">
        <v>6</v>
      </c>
      <c r="E3" s="1" t="s">
        <v>7</v>
      </c>
      <c r="F3" s="1" t="s">
        <v>8</v>
      </c>
      <c r="G3" s="1" t="s">
        <v>9</v>
      </c>
    </row>
    <row r="4" spans="1:7" ht="12.75">
      <c r="A4" s="2">
        <v>2.5</v>
      </c>
      <c r="B4">
        <v>-9</v>
      </c>
      <c r="C4">
        <v>-31.5</v>
      </c>
      <c r="D4">
        <f aca="true" t="shared" si="0" ref="D4:D27">(10^(C4/10))/1000</f>
        <v>7.079457843841378E-07</v>
      </c>
      <c r="E4">
        <f aca="true" t="shared" si="1" ref="E4:E27">SQRT(600*D4)</f>
        <v>0.020609887690875045</v>
      </c>
      <c r="F4" s="2">
        <f>($E$1*E4)/($E$44-E4)</f>
        <v>2.6527772665981253</v>
      </c>
      <c r="G4" s="2">
        <f>199*(A4-F4)/A4</f>
        <v>-12.161070421210773</v>
      </c>
    </row>
    <row r="5" spans="1:7" ht="12.75">
      <c r="A5" s="2">
        <v>3</v>
      </c>
      <c r="B5">
        <v>-8</v>
      </c>
      <c r="C5">
        <v>-30.1</v>
      </c>
      <c r="D5">
        <f t="shared" si="0"/>
        <v>9.772372209558094E-07</v>
      </c>
      <c r="E5">
        <f t="shared" si="1"/>
        <v>0.024214506655587383</v>
      </c>
      <c r="F5" s="2">
        <f aca="true" t="shared" si="2" ref="F5:F43">($E$1*E5)/($E$44-E5)</f>
        <v>3.119016142384626</v>
      </c>
      <c r="G5" s="2">
        <f aca="true" t="shared" si="3" ref="G5:G43">199*(A5-F5)/A5</f>
        <v>-7.894737444846864</v>
      </c>
    </row>
    <row r="6" spans="1:7" ht="12.75">
      <c r="A6" s="2">
        <v>4</v>
      </c>
      <c r="B6">
        <v>-7.6</v>
      </c>
      <c r="C6">
        <v>-27.46</v>
      </c>
      <c r="D6">
        <f t="shared" si="0"/>
        <v>1.7947336268325262E-06</v>
      </c>
      <c r="E6">
        <f t="shared" si="1"/>
        <v>0.032815243044955734</v>
      </c>
      <c r="F6" s="2">
        <f t="shared" si="2"/>
        <v>4.23423089541269</v>
      </c>
      <c r="G6" s="2">
        <f t="shared" si="3"/>
        <v>-11.652987046781323</v>
      </c>
    </row>
    <row r="7" spans="1:7" ht="12.75">
      <c r="A7" s="2">
        <v>5</v>
      </c>
      <c r="B7">
        <v>-6</v>
      </c>
      <c r="C7">
        <v>-25.79</v>
      </c>
      <c r="D7">
        <f t="shared" si="0"/>
        <v>2.6363313858253814E-06</v>
      </c>
      <c r="E7">
        <f t="shared" si="1"/>
        <v>0.0397718346508585</v>
      </c>
      <c r="F7" s="2">
        <f t="shared" si="2"/>
        <v>5.139107747132894</v>
      </c>
      <c r="G7" s="2">
        <f t="shared" si="3"/>
        <v>-5.536488335889194</v>
      </c>
    </row>
    <row r="8" spans="1:7" ht="12.75">
      <c r="A8" s="2">
        <v>6</v>
      </c>
      <c r="B8">
        <v>-4.5</v>
      </c>
      <c r="C8">
        <v>-24.22</v>
      </c>
      <c r="D8">
        <f t="shared" si="0"/>
        <v>3.784425847170935E-06</v>
      </c>
      <c r="E8">
        <f t="shared" si="1"/>
        <v>0.0476513956595456</v>
      </c>
      <c r="F8" s="2">
        <f t="shared" si="2"/>
        <v>6.167132963784786</v>
      </c>
      <c r="G8" s="2">
        <f t="shared" si="3"/>
        <v>-5.543243298862063</v>
      </c>
    </row>
    <row r="9" spans="1:7" ht="12.75">
      <c r="A9" s="2">
        <v>8</v>
      </c>
      <c r="B9">
        <v>-3.1</v>
      </c>
      <c r="C9">
        <v>-21.79</v>
      </c>
      <c r="D9">
        <f t="shared" si="0"/>
        <v>6.622165037017621E-06</v>
      </c>
      <c r="E9">
        <f t="shared" si="1"/>
        <v>0.06303410998983465</v>
      </c>
      <c r="F9" s="2">
        <f t="shared" si="2"/>
        <v>8.183601624726663</v>
      </c>
      <c r="G9" s="2">
        <f t="shared" si="3"/>
        <v>-4.567090415075736</v>
      </c>
    </row>
    <row r="10" spans="1:7" ht="12.75">
      <c r="A10" s="2">
        <v>10</v>
      </c>
      <c r="B10">
        <v>-2.1</v>
      </c>
      <c r="C10">
        <v>-19.82</v>
      </c>
      <c r="D10">
        <f t="shared" si="0"/>
        <v>1.0423174293933038E-05</v>
      </c>
      <c r="E10">
        <f t="shared" si="1"/>
        <v>0.07908163235770885</v>
      </c>
      <c r="F10" s="2">
        <f t="shared" si="2"/>
        <v>10.300754485442305</v>
      </c>
      <c r="G10" s="2">
        <f t="shared" si="3"/>
        <v>-5.985014260301861</v>
      </c>
    </row>
    <row r="11" spans="1:7" ht="12.75">
      <c r="A11" s="2">
        <v>12.5</v>
      </c>
      <c r="B11">
        <v>-1.2</v>
      </c>
      <c r="C11">
        <v>-18.07</v>
      </c>
      <c r="D11">
        <f t="shared" si="0"/>
        <v>1.5595525028269533E-05</v>
      </c>
      <c r="E11">
        <f t="shared" si="1"/>
        <v>0.09673321568603889</v>
      </c>
      <c r="F11" s="2">
        <f t="shared" si="2"/>
        <v>12.645657124769015</v>
      </c>
      <c r="G11" s="2">
        <f t="shared" si="3"/>
        <v>-2.3188614263227123</v>
      </c>
    </row>
    <row r="12" spans="1:7" ht="12.75">
      <c r="A12" s="2">
        <v>15</v>
      </c>
      <c r="B12">
        <v>-0.4</v>
      </c>
      <c r="C12">
        <v>-16.55</v>
      </c>
      <c r="D12">
        <f t="shared" si="0"/>
        <v>2.2130947096056366E-05</v>
      </c>
      <c r="E12">
        <f t="shared" si="1"/>
        <v>0.1152326700967821</v>
      </c>
      <c r="F12" s="2">
        <f t="shared" si="2"/>
        <v>15.12151927000437</v>
      </c>
      <c r="G12" s="2">
        <f t="shared" si="3"/>
        <v>-1.6121556487246438</v>
      </c>
    </row>
    <row r="13" spans="1:7" ht="12.75">
      <c r="A13" s="2">
        <v>20</v>
      </c>
      <c r="B13">
        <v>0.8</v>
      </c>
      <c r="C13">
        <v>-14.03</v>
      </c>
      <c r="D13">
        <f t="shared" si="0"/>
        <v>3.953666200681278E-05</v>
      </c>
      <c r="E13">
        <f t="shared" si="1"/>
        <v>0.15401947021103427</v>
      </c>
      <c r="F13" s="2">
        <f t="shared" si="2"/>
        <v>20.37435726253679</v>
      </c>
      <c r="G13" s="2">
        <f t="shared" si="3"/>
        <v>-3.724854762241064</v>
      </c>
    </row>
    <row r="14" spans="1:7" ht="12.75">
      <c r="A14" s="2">
        <v>25</v>
      </c>
      <c r="B14">
        <v>1.8</v>
      </c>
      <c r="C14">
        <v>-12.26</v>
      </c>
      <c r="D14">
        <f t="shared" si="0"/>
        <v>5.942921586155726E-05</v>
      </c>
      <c r="E14">
        <f t="shared" si="1"/>
        <v>0.18883201401492905</v>
      </c>
      <c r="F14" s="2">
        <f t="shared" si="2"/>
        <v>25.161643442718997</v>
      </c>
      <c r="G14" s="2">
        <f t="shared" si="3"/>
        <v>-1.286681804043218</v>
      </c>
    </row>
    <row r="15" spans="1:7" ht="12.75">
      <c r="A15" s="2">
        <v>30</v>
      </c>
      <c r="B15">
        <v>2.2</v>
      </c>
      <c r="C15">
        <v>-10.78</v>
      </c>
      <c r="D15">
        <f t="shared" si="0"/>
        <v>8.356030182312481E-05</v>
      </c>
      <c r="E15">
        <f t="shared" si="1"/>
        <v>0.22391110087236604</v>
      </c>
      <c r="F15" s="2">
        <f t="shared" si="2"/>
        <v>30.056721222015366</v>
      </c>
      <c r="G15" s="2">
        <f t="shared" si="3"/>
        <v>-0.3762507727019256</v>
      </c>
    </row>
    <row r="16" spans="1:7" ht="12.75">
      <c r="A16" s="2">
        <v>40</v>
      </c>
      <c r="B16">
        <v>3.6</v>
      </c>
      <c r="C16">
        <v>-8.44</v>
      </c>
      <c r="D16">
        <f t="shared" si="0"/>
        <v>0.00014321878992735435</v>
      </c>
      <c r="E16">
        <f t="shared" si="1"/>
        <v>0.2931403656209984</v>
      </c>
      <c r="F16" s="2">
        <f t="shared" si="2"/>
        <v>39.93301904509547</v>
      </c>
      <c r="G16" s="2">
        <f t="shared" si="3"/>
        <v>0.3332302506500353</v>
      </c>
    </row>
    <row r="17" spans="1:7" ht="12.75">
      <c r="A17" s="2">
        <v>50</v>
      </c>
      <c r="B17">
        <v>4.5</v>
      </c>
      <c r="C17">
        <v>-6.66</v>
      </c>
      <c r="D17">
        <f t="shared" si="0"/>
        <v>0.0002157744409152666</v>
      </c>
      <c r="E17">
        <f t="shared" si="1"/>
        <v>0.35981198499933265</v>
      </c>
      <c r="F17" s="2">
        <f t="shared" si="2"/>
        <v>49.725227156536306</v>
      </c>
      <c r="G17" s="2">
        <f t="shared" si="3"/>
        <v>1.0935959169855023</v>
      </c>
    </row>
    <row r="18" spans="1:7" ht="12.75">
      <c r="A18" s="2">
        <v>60</v>
      </c>
      <c r="B18">
        <v>5.2</v>
      </c>
      <c r="C18">
        <v>-5.22</v>
      </c>
      <c r="D18">
        <f t="shared" si="0"/>
        <v>0.000300607630262823</v>
      </c>
      <c r="E18">
        <f t="shared" si="1"/>
        <v>0.4246935108495229</v>
      </c>
      <c r="F18" s="2">
        <f t="shared" si="2"/>
        <v>59.53072672461488</v>
      </c>
      <c r="G18" s="2">
        <f t="shared" si="3"/>
        <v>1.5564230300273156</v>
      </c>
    </row>
    <row r="19" spans="1:7" ht="12.75">
      <c r="A19" s="2">
        <v>80</v>
      </c>
      <c r="B19">
        <v>6.2</v>
      </c>
      <c r="C19">
        <v>-2.94</v>
      </c>
      <c r="D19">
        <f t="shared" si="0"/>
        <v>0.0005081594425605605</v>
      </c>
      <c r="E19">
        <f t="shared" si="1"/>
        <v>0.5521735827947007</v>
      </c>
      <c r="F19" s="2">
        <f t="shared" si="2"/>
        <v>79.63684545285275</v>
      </c>
      <c r="G19" s="2">
        <f t="shared" si="3"/>
        <v>0.9033469360287754</v>
      </c>
    </row>
    <row r="20" spans="1:7" ht="12.75">
      <c r="A20" s="2">
        <v>100</v>
      </c>
      <c r="B20">
        <v>7</v>
      </c>
      <c r="C20">
        <v>-1.25</v>
      </c>
      <c r="D20">
        <f t="shared" si="0"/>
        <v>0.0007498942093324559</v>
      </c>
      <c r="E20">
        <f t="shared" si="1"/>
        <v>0.6707730805566615</v>
      </c>
      <c r="F20" s="2">
        <f t="shared" si="2"/>
        <v>99.41464520753989</v>
      </c>
      <c r="G20" s="2">
        <f t="shared" si="3"/>
        <v>1.1648560369956165</v>
      </c>
    </row>
    <row r="21" spans="1:7" ht="12.75">
      <c r="A21" s="2">
        <v>125</v>
      </c>
      <c r="B21">
        <v>7.8</v>
      </c>
      <c r="C21">
        <v>0.43</v>
      </c>
      <c r="D21">
        <f t="shared" si="0"/>
        <v>0.0011040786199020731</v>
      </c>
      <c r="E21">
        <f t="shared" si="1"/>
        <v>0.813908577139499</v>
      </c>
      <c r="F21" s="2">
        <f t="shared" si="2"/>
        <v>124.78971305347231</v>
      </c>
      <c r="G21" s="2">
        <f t="shared" si="3"/>
        <v>0.3347768188720796</v>
      </c>
    </row>
    <row r="22" spans="1:7" ht="12.75">
      <c r="A22" s="2">
        <v>150</v>
      </c>
      <c r="B22">
        <v>8.1</v>
      </c>
      <c r="C22">
        <v>1.7</v>
      </c>
      <c r="D22">
        <f t="shared" si="0"/>
        <v>0.0014791083881682075</v>
      </c>
      <c r="E22">
        <f t="shared" si="1"/>
        <v>0.9420536252787972</v>
      </c>
      <c r="F22" s="2">
        <f t="shared" si="2"/>
        <v>149.03981892084576</v>
      </c>
      <c r="G22" s="2">
        <f t="shared" si="3"/>
        <v>1.2738402316779571</v>
      </c>
    </row>
    <row r="23" spans="1:7" ht="12.75">
      <c r="A23" s="2">
        <v>200</v>
      </c>
      <c r="B23">
        <v>8.9</v>
      </c>
      <c r="C23">
        <v>3.7</v>
      </c>
      <c r="D23">
        <f t="shared" si="0"/>
        <v>0.002344228815319922</v>
      </c>
      <c r="E23">
        <f t="shared" si="1"/>
        <v>1.1859752481362977</v>
      </c>
      <c r="F23" s="2">
        <f t="shared" si="2"/>
        <v>199.74608030430394</v>
      </c>
      <c r="G23" s="2">
        <f t="shared" si="3"/>
        <v>0.2526500972175749</v>
      </c>
    </row>
    <row r="24" spans="1:7" ht="12.75">
      <c r="A24" s="2">
        <v>250</v>
      </c>
      <c r="B24">
        <v>9.3</v>
      </c>
      <c r="C24">
        <v>5.16</v>
      </c>
      <c r="D24">
        <f t="shared" si="0"/>
        <v>0.003280952931131191</v>
      </c>
      <c r="E24">
        <f t="shared" si="1"/>
        <v>1.4030580026067043</v>
      </c>
      <c r="F24" s="2">
        <f t="shared" si="2"/>
        <v>250.7163535846634</v>
      </c>
      <c r="G24" s="2">
        <f t="shared" si="3"/>
        <v>-0.5702174533920736</v>
      </c>
    </row>
    <row r="25" spans="1:7" ht="12.75">
      <c r="A25" s="2">
        <v>300</v>
      </c>
      <c r="B25">
        <v>9.6</v>
      </c>
      <c r="C25">
        <v>6.22</v>
      </c>
      <c r="D25">
        <f t="shared" si="0"/>
        <v>0.004187935651179184</v>
      </c>
      <c r="E25">
        <f t="shared" si="1"/>
        <v>1.58516919939403</v>
      </c>
      <c r="F25" s="2">
        <f t="shared" si="2"/>
        <v>298.5281826802736</v>
      </c>
      <c r="G25" s="2">
        <f t="shared" si="3"/>
        <v>0.9763054887518628</v>
      </c>
    </row>
    <row r="26" spans="1:7" ht="12.75">
      <c r="A26" s="2">
        <v>400</v>
      </c>
      <c r="B26">
        <v>9.8</v>
      </c>
      <c r="C26">
        <v>7.83</v>
      </c>
      <c r="D26">
        <f t="shared" si="0"/>
        <v>0.006067363295885055</v>
      </c>
      <c r="E26">
        <f t="shared" si="1"/>
        <v>1.9079879395664516</v>
      </c>
      <c r="F26" s="2">
        <f t="shared" si="2"/>
        <v>397.28798639828216</v>
      </c>
      <c r="G26" s="2">
        <f t="shared" si="3"/>
        <v>1.3492267668546265</v>
      </c>
    </row>
    <row r="27" spans="1:7" ht="12.75">
      <c r="A27" s="2">
        <v>500</v>
      </c>
      <c r="B27">
        <v>10</v>
      </c>
      <c r="C27">
        <v>9.01</v>
      </c>
      <c r="D27">
        <f t="shared" si="0"/>
        <v>0.007961593504173189</v>
      </c>
      <c r="E27">
        <f t="shared" si="1"/>
        <v>2.1856248768953725</v>
      </c>
      <c r="F27" s="2">
        <f t="shared" si="2"/>
        <v>500.58603501414206</v>
      </c>
      <c r="G27" s="2">
        <f t="shared" si="3"/>
        <v>-0.23324193562853804</v>
      </c>
    </row>
    <row r="28" spans="1:7" ht="12.75">
      <c r="A28" s="2">
        <v>600</v>
      </c>
      <c r="B28">
        <v>10.1</v>
      </c>
      <c r="C28">
        <v>9.85</v>
      </c>
      <c r="D28">
        <f>(10^(C28/10))/1000</f>
        <v>0.009660508789898138</v>
      </c>
      <c r="E28">
        <f>SQRT(600*D28)</f>
        <v>2.4075517178118693</v>
      </c>
      <c r="F28" s="2">
        <f t="shared" si="2"/>
        <v>599.2959053350156</v>
      </c>
      <c r="G28" s="2">
        <f t="shared" si="3"/>
        <v>0.2335247305531533</v>
      </c>
    </row>
    <row r="29" spans="1:7" ht="12.75">
      <c r="A29" s="2">
        <v>800</v>
      </c>
      <c r="B29">
        <v>10</v>
      </c>
      <c r="C29">
        <v>11.02</v>
      </c>
      <c r="D29">
        <f aca="true" t="shared" si="4" ref="D29:D44">(10^(C29/10))/1000</f>
        <v>0.01264736347471151</v>
      </c>
      <c r="E29">
        <f aca="true" t="shared" si="5" ref="E29:E44">SQRT(600*D29)</f>
        <v>2.754708348414929</v>
      </c>
      <c r="F29" s="2">
        <f t="shared" si="2"/>
        <v>793.4917310299062</v>
      </c>
      <c r="G29" s="2">
        <f t="shared" si="3"/>
        <v>1.618931906310835</v>
      </c>
    </row>
    <row r="30" spans="1:7" ht="12.75">
      <c r="A30" s="2">
        <v>1000</v>
      </c>
      <c r="B30">
        <v>9.8</v>
      </c>
      <c r="C30">
        <v>11.84</v>
      </c>
      <c r="D30">
        <f t="shared" si="4"/>
        <v>0.015275660582380725</v>
      </c>
      <c r="E30">
        <f t="shared" si="5"/>
        <v>3.027440560841523</v>
      </c>
      <c r="F30" s="2">
        <f t="shared" si="2"/>
        <v>994.90679459612</v>
      </c>
      <c r="G30" s="2">
        <f t="shared" si="3"/>
        <v>1.0135478753721212</v>
      </c>
    </row>
    <row r="31" spans="1:7" ht="12.75">
      <c r="A31" s="2">
        <v>1250</v>
      </c>
      <c r="B31">
        <v>9.6</v>
      </c>
      <c r="C31">
        <v>12.57</v>
      </c>
      <c r="D31">
        <f t="shared" si="4"/>
        <v>0.01807174126010928</v>
      </c>
      <c r="E31">
        <f t="shared" si="5"/>
        <v>3.2928778835640973</v>
      </c>
      <c r="F31" s="2">
        <f t="shared" si="2"/>
        <v>1254.0877006265705</v>
      </c>
      <c r="G31" s="2">
        <f t="shared" si="3"/>
        <v>-0.6507619397500228</v>
      </c>
    </row>
    <row r="32" spans="1:7" ht="12.75">
      <c r="A32" s="2">
        <v>1500</v>
      </c>
      <c r="B32">
        <v>9.3</v>
      </c>
      <c r="C32">
        <v>13.08</v>
      </c>
      <c r="D32">
        <f t="shared" si="4"/>
        <v>0.020323570109362223</v>
      </c>
      <c r="E32">
        <f t="shared" si="5"/>
        <v>3.49201117776237</v>
      </c>
      <c r="F32" s="2">
        <f t="shared" si="2"/>
        <v>1509.9207520063815</v>
      </c>
      <c r="G32" s="2">
        <f t="shared" si="3"/>
        <v>-1.316153099513274</v>
      </c>
    </row>
    <row r="33" spans="1:7" ht="12.75">
      <c r="A33" s="2">
        <v>2000</v>
      </c>
      <c r="B33">
        <v>8.8</v>
      </c>
      <c r="C33">
        <v>13.75</v>
      </c>
      <c r="D33">
        <f t="shared" si="4"/>
        <v>0.023713737056616557</v>
      </c>
      <c r="E33">
        <f t="shared" si="5"/>
        <v>3.7720342302224585</v>
      </c>
      <c r="F33" s="2">
        <f t="shared" si="2"/>
        <v>2014.3706436817677</v>
      </c>
      <c r="G33" s="2">
        <f t="shared" si="3"/>
        <v>-1.4298790463358824</v>
      </c>
    </row>
    <row r="34" spans="1:7" ht="12.75">
      <c r="A34" s="2">
        <v>2500</v>
      </c>
      <c r="B34">
        <v>8.2</v>
      </c>
      <c r="C34">
        <v>14.18</v>
      </c>
      <c r="D34">
        <f t="shared" si="4"/>
        <v>0.02618183008218986</v>
      </c>
      <c r="E34">
        <f t="shared" si="5"/>
        <v>3.963470455208909</v>
      </c>
      <c r="F34" s="2">
        <f t="shared" si="2"/>
        <v>2521.84281152393</v>
      </c>
      <c r="G34" s="2">
        <f t="shared" si="3"/>
        <v>-1.7386877973048176</v>
      </c>
    </row>
    <row r="35" spans="1:7" ht="12.75">
      <c r="A35" s="2">
        <v>3000</v>
      </c>
      <c r="B35">
        <v>7.9</v>
      </c>
      <c r="C35">
        <v>14.47</v>
      </c>
      <c r="D35">
        <f t="shared" si="4"/>
        <v>0.02798981319634364</v>
      </c>
      <c r="E35">
        <f t="shared" si="5"/>
        <v>4.098034640874353</v>
      </c>
      <c r="F35" s="2">
        <f t="shared" si="2"/>
        <v>3012.941683490896</v>
      </c>
      <c r="G35" s="2">
        <f t="shared" si="3"/>
        <v>-0.8584650048961106</v>
      </c>
    </row>
    <row r="36" spans="1:7" ht="12.75">
      <c r="A36" s="2">
        <v>4000</v>
      </c>
      <c r="B36">
        <v>6.7</v>
      </c>
      <c r="C36">
        <v>14.84</v>
      </c>
      <c r="D36">
        <f t="shared" si="4"/>
        <v>0.030478949896279837</v>
      </c>
      <c r="E36">
        <f t="shared" si="5"/>
        <v>4.276373456302419</v>
      </c>
      <c r="F36" s="2">
        <f t="shared" si="2"/>
        <v>3960.245888918937</v>
      </c>
      <c r="G36" s="2">
        <f t="shared" si="3"/>
        <v>1.9777670262828841</v>
      </c>
    </row>
    <row r="37" spans="1:7" ht="12.75">
      <c r="A37" s="2">
        <v>5000</v>
      </c>
      <c r="B37">
        <v>6</v>
      </c>
      <c r="C37">
        <v>15.08</v>
      </c>
      <c r="D37">
        <f t="shared" si="4"/>
        <v>0.03221068791283435</v>
      </c>
      <c r="E37">
        <f t="shared" si="5"/>
        <v>4.3961816099543265</v>
      </c>
      <c r="F37" s="2">
        <f t="shared" si="2"/>
        <v>4931.180929041999</v>
      </c>
      <c r="G37" s="2">
        <f t="shared" si="3"/>
        <v>2.7389990241284496</v>
      </c>
    </row>
    <row r="38" spans="1:7" ht="12.75">
      <c r="A38" s="2">
        <v>6000</v>
      </c>
      <c r="B38">
        <v>5.2</v>
      </c>
      <c r="C38">
        <v>15.25</v>
      </c>
      <c r="D38">
        <f t="shared" si="4"/>
        <v>0.033496543915782766</v>
      </c>
      <c r="E38">
        <f t="shared" si="5"/>
        <v>4.483071084588071</v>
      </c>
      <c r="F38" s="2">
        <f t="shared" si="2"/>
        <v>5938.384153466591</v>
      </c>
      <c r="G38" s="2">
        <f t="shared" si="3"/>
        <v>2.043592243358073</v>
      </c>
    </row>
    <row r="39" spans="1:7" ht="12.75">
      <c r="A39" s="2">
        <v>8000</v>
      </c>
      <c r="B39">
        <v>4.3</v>
      </c>
      <c r="C39">
        <v>15.47</v>
      </c>
      <c r="D39">
        <f t="shared" si="4"/>
        <v>0.03523708710424874</v>
      </c>
      <c r="E39">
        <f t="shared" si="5"/>
        <v>4.598070493429743</v>
      </c>
      <c r="F39" s="2">
        <f t="shared" si="2"/>
        <v>8008.1859233978685</v>
      </c>
      <c r="G39" s="2">
        <f t="shared" si="3"/>
        <v>-0.20362484452197804</v>
      </c>
    </row>
    <row r="40" spans="1:7" ht="12.75">
      <c r="A40" s="2">
        <v>10000</v>
      </c>
      <c r="B40">
        <v>3.4</v>
      </c>
      <c r="C40">
        <v>15.6</v>
      </c>
      <c r="D40">
        <f t="shared" si="4"/>
        <v>0.03630780547701016</v>
      </c>
      <c r="E40">
        <f t="shared" si="5"/>
        <v>4.6674064839272456</v>
      </c>
      <c r="F40" s="2">
        <f t="shared" si="2"/>
        <v>10033.40450289647</v>
      </c>
      <c r="G40" s="2">
        <f t="shared" si="3"/>
        <v>-0.664749607639756</v>
      </c>
    </row>
    <row r="41" spans="1:7" ht="12.75">
      <c r="A41" s="2">
        <v>12500</v>
      </c>
      <c r="B41">
        <v>2.7</v>
      </c>
      <c r="C41">
        <v>15.7</v>
      </c>
      <c r="D41">
        <f t="shared" si="4"/>
        <v>0.03715352290971726</v>
      </c>
      <c r="E41">
        <f t="shared" si="5"/>
        <v>4.721452503820234</v>
      </c>
      <c r="F41" s="2">
        <f t="shared" si="2"/>
        <v>12417.182537960574</v>
      </c>
      <c r="G41" s="2">
        <f t="shared" si="3"/>
        <v>1.3184539956676564</v>
      </c>
    </row>
    <row r="42" spans="1:7" ht="12.75">
      <c r="A42" s="2">
        <v>15000</v>
      </c>
      <c r="B42">
        <v>1.9</v>
      </c>
      <c r="C42">
        <v>15.77</v>
      </c>
      <c r="D42">
        <f t="shared" si="4"/>
        <v>0.03775721909254161</v>
      </c>
      <c r="E42">
        <f t="shared" si="5"/>
        <v>4.759656653113223</v>
      </c>
      <c r="F42" s="2">
        <f t="shared" si="2"/>
        <v>14865.338706280316</v>
      </c>
      <c r="G42" s="2">
        <f t="shared" si="3"/>
        <v>1.7865064966811435</v>
      </c>
    </row>
    <row r="43" spans="1:7" ht="12.75">
      <c r="A43" s="2">
        <v>20000</v>
      </c>
      <c r="B43">
        <v>0.8</v>
      </c>
      <c r="C43">
        <v>15.86</v>
      </c>
      <c r="D43">
        <f t="shared" si="4"/>
        <v>0.038547835766577186</v>
      </c>
      <c r="E43">
        <f t="shared" si="5"/>
        <v>4.809230859497838</v>
      </c>
      <c r="F43" s="2">
        <f t="shared" si="2"/>
        <v>19851.3205354828</v>
      </c>
      <c r="G43" s="2">
        <f t="shared" si="3"/>
        <v>1.4793606719461525</v>
      </c>
    </row>
    <row r="44" spans="1:5" ht="12.75">
      <c r="A44" t="s">
        <v>4</v>
      </c>
      <c r="C44">
        <v>16.134</v>
      </c>
      <c r="D44">
        <f t="shared" si="4"/>
        <v>0.04105820889699133</v>
      </c>
      <c r="E44">
        <f t="shared" si="5"/>
        <v>4.963358272197847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E2" sqref="E2"/>
    </sheetView>
  </sheetViews>
  <sheetFormatPr defaultColWidth="9.140625" defaultRowHeight="12.75"/>
  <sheetData>
    <row r="1" ht="12.75">
      <c r="A1" t="s">
        <v>12</v>
      </c>
    </row>
    <row r="3" spans="1:4" ht="12.75">
      <c r="A3" s="4" t="s">
        <v>13</v>
      </c>
      <c r="B3" s="4" t="s">
        <v>14</v>
      </c>
      <c r="C3" s="4" t="s">
        <v>16</v>
      </c>
      <c r="D3" s="4" t="s">
        <v>17</v>
      </c>
    </row>
    <row r="4" spans="1:4" ht="12.75">
      <c r="A4" s="4" t="s">
        <v>15</v>
      </c>
      <c r="B4" s="4" t="s">
        <v>15</v>
      </c>
      <c r="C4" s="4" t="s">
        <v>5</v>
      </c>
      <c r="D4" s="4" t="s">
        <v>18</v>
      </c>
    </row>
    <row r="5" spans="1:4" ht="12.75">
      <c r="A5">
        <v>100</v>
      </c>
      <c r="B5">
        <v>114.74</v>
      </c>
      <c r="C5">
        <v>0.76</v>
      </c>
      <c r="D5">
        <f>B5*($C$10-C5)/C5</f>
        <v>635.5992105263157</v>
      </c>
    </row>
    <row r="6" spans="1:4" ht="12.75">
      <c r="A6">
        <v>270</v>
      </c>
      <c r="B6">
        <v>266.22</v>
      </c>
      <c r="C6">
        <v>1.467</v>
      </c>
      <c r="D6">
        <f>B6*($C$10-C6)/C6</f>
        <v>635.6977914110429</v>
      </c>
    </row>
    <row r="7" spans="1:4" ht="12.75">
      <c r="A7">
        <v>470</v>
      </c>
      <c r="B7">
        <v>467.94</v>
      </c>
      <c r="C7">
        <v>2.1069</v>
      </c>
      <c r="D7">
        <f>B7*($C$10-C7)/C7</f>
        <v>635.8911262993023</v>
      </c>
    </row>
    <row r="8" spans="1:4" ht="12.75">
      <c r="A8">
        <v>680</v>
      </c>
      <c r="B8">
        <v>720.99</v>
      </c>
      <c r="C8">
        <v>2.6401</v>
      </c>
      <c r="D8">
        <f>B8*($C$10-C8)/C8</f>
        <v>636.276883830158</v>
      </c>
    </row>
    <row r="9" spans="1:4" ht="12.75">
      <c r="A9">
        <v>1000</v>
      </c>
      <c r="B9">
        <v>1315.2</v>
      </c>
      <c r="C9">
        <v>3.347</v>
      </c>
      <c r="D9">
        <f>B9*($C$10-C9)/C9</f>
        <v>637.7560800717059</v>
      </c>
    </row>
    <row r="10" spans="1:3" ht="12.75">
      <c r="A10" t="s">
        <v>4</v>
      </c>
      <c r="C10">
        <v>4.97</v>
      </c>
    </row>
    <row r="11" spans="3:4" ht="12.75">
      <c r="C11" t="s">
        <v>19</v>
      </c>
      <c r="D11" s="2">
        <f>AVERAGE(D5:D9)</f>
        <v>636.2442184277049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Rack and Stack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Brooke Clarke</dc:creator>
  <cp:keywords/>
  <dc:description/>
  <cp:lastModifiedBy>Brooke Clarke</cp:lastModifiedBy>
  <cp:lastPrinted>2001-09-29T23:21:07Z</cp:lastPrinted>
  <dcterms:created xsi:type="dcterms:W3CDTF">2001-09-29T22:16:17Z</dcterms:created>
  <dcterms:modified xsi:type="dcterms:W3CDTF">2001-09-29T23:42:06Z</dcterms:modified>
  <cp:category/>
  <cp:version/>
  <cp:contentType/>
  <cp:contentStatus/>
</cp:coreProperties>
</file>