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56" windowHeight="7908" activeTab="0"/>
  </bookViews>
  <sheets>
    <sheet name="Data" sheetId="1" r:id="rId1"/>
    <sheet name="C0 Plot" sheetId="2" r:id="rId2"/>
    <sheet name="Mag(X)" sheetId="3" r:id="rId3"/>
    <sheet name="VM dB" sheetId="4" r:id="rId4"/>
    <sheet name="Expanded dB" sheetId="5" r:id="rId5"/>
    <sheet name="Exp X2" sheetId="6" r:id="rId6"/>
  </sheets>
  <definedNames>
    <definedName name="_xlnm.Print_Area" localSheetId="0">'Data'!$A$28:$E$42</definedName>
  </definedNames>
  <calcPr fullCalcOnLoad="1" refMode="R1C1"/>
</workbook>
</file>

<file path=xl/sharedStrings.xml><?xml version="1.0" encoding="utf-8"?>
<sst xmlns="http://schemas.openxmlformats.org/spreadsheetml/2006/main" count="47" uniqueCount="36">
  <si>
    <t>Crystal Equivalent Circuit</t>
  </si>
  <si>
    <t>dB insertion loss away from reasonance (value is negative)</t>
  </si>
  <si>
    <t>dB</t>
  </si>
  <si>
    <t>Freq Hz</t>
  </si>
  <si>
    <t>Xc</t>
  </si>
  <si>
    <t>For Jameco 14349 1 MHz crystal</t>
  </si>
  <si>
    <t>C pF</t>
  </si>
  <si>
    <t>with  case grounded</t>
  </si>
  <si>
    <t>average =</t>
  </si>
  <si>
    <t>R =</t>
  </si>
  <si>
    <t>L =</t>
  </si>
  <si>
    <t>C1 =</t>
  </si>
  <si>
    <t>C0 =</t>
  </si>
  <si>
    <t>Freq</t>
  </si>
  <si>
    <t>XL</t>
  </si>
  <si>
    <t>Xc1</t>
  </si>
  <si>
    <t>Motional Arm</t>
  </si>
  <si>
    <t>Total X</t>
  </si>
  <si>
    <t>1 =</t>
  </si>
  <si>
    <t>1/Xc0</t>
  </si>
  <si>
    <t>1/MA</t>
  </si>
  <si>
    <t>intermediate result</t>
  </si>
  <si>
    <t>Mag X</t>
  </si>
  <si>
    <t>Vm_dB</t>
  </si>
  <si>
    <t>coarse plot</t>
  </si>
  <si>
    <t>Expanded Plot</t>
  </si>
  <si>
    <t>Q =</t>
  </si>
  <si>
    <t>@ dB =</t>
  </si>
  <si>
    <t>Fs Hz =</t>
  </si>
  <si>
    <t>Fr Hz =</t>
  </si>
  <si>
    <t>X C0</t>
  </si>
  <si>
    <t>Calculated from inputs</t>
  </si>
  <si>
    <t>Inputs</t>
  </si>
  <si>
    <t>Fc0 Hz (90% of Fs+/-) =</t>
  </si>
  <si>
    <t>calc from eq ckt values</t>
  </si>
  <si>
    <t>Xtal_ec.xls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</si>
</sst>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00000"/>
    <numFmt numFmtId="166" formatCode="00000"/>
    <numFmt numFmtId="167" formatCode="0.000000E+00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1" fontId="3" fillId="0" borderId="0" xfId="0" applyNumberFormat="1" applyFont="1" applyAlignment="1">
      <alignment/>
    </xf>
    <xf numFmtId="11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11" xfId="0" applyNumberFormat="1" applyBorder="1" applyAlignment="1">
      <alignment/>
    </xf>
    <xf numFmtId="49" fontId="1" fillId="0" borderId="0" xfId="0" applyNumberFormat="1" applyFont="1" applyFill="1" applyBorder="1" applyAlignment="1">
      <alignment/>
    </xf>
    <xf numFmtId="11" fontId="1" fillId="0" borderId="0" xfId="0" applyNumberFormat="1" applyFont="1" applyAlignment="1">
      <alignment/>
    </xf>
    <xf numFmtId="11" fontId="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2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4" fontId="0" fillId="0" borderId="0" xfId="0" applyNumberFormat="1" applyFont="1" applyBorder="1" applyAlignment="1">
      <alignment/>
    </xf>
    <xf numFmtId="167" fontId="2" fillId="33" borderId="12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165" fontId="0" fillId="33" borderId="13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9805"/>
          <c:h val="0.97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Data!$A$15:$A$25</c:f>
              <c:numCache>
                <c:ptCount val="11"/>
                <c:pt idx="0">
                  <c:v>20000</c:v>
                </c:pt>
                <c:pt idx="1">
                  <c:v>50000</c:v>
                </c:pt>
                <c:pt idx="2">
                  <c:v>100000</c:v>
                </c:pt>
                <c:pt idx="3">
                  <c:v>250000</c:v>
                </c:pt>
                <c:pt idx="4">
                  <c:v>500000</c:v>
                </c:pt>
                <c:pt idx="5">
                  <c:v>750000</c:v>
                </c:pt>
                <c:pt idx="6">
                  <c:v>1100000</c:v>
                </c:pt>
                <c:pt idx="7">
                  <c:v>2000000</c:v>
                </c:pt>
                <c:pt idx="8">
                  <c:v>3000000</c:v>
                </c:pt>
                <c:pt idx="9">
                  <c:v>4000000</c:v>
                </c:pt>
                <c:pt idx="10">
                  <c:v>5000000</c:v>
                </c:pt>
              </c:numCache>
            </c:numRef>
          </c:xVal>
          <c:yVal>
            <c:numRef>
              <c:f>Data!$D$15:$D$25</c:f>
              <c:numCache>
                <c:ptCount val="11"/>
                <c:pt idx="0">
                  <c:v>3.0370833476235</c:v>
                </c:pt>
                <c:pt idx="1">
                  <c:v>2.0602894396796096</c:v>
                </c:pt>
                <c:pt idx="2">
                  <c:v>1.7787653751890724</c:v>
                </c:pt>
                <c:pt idx="3">
                  <c:v>1.8614745031009712</c:v>
                </c:pt>
                <c:pt idx="4">
                  <c:v>1.7544436887735906</c:v>
                </c:pt>
                <c:pt idx="5">
                  <c:v>1.7416671696358057</c:v>
                </c:pt>
                <c:pt idx="6">
                  <c:v>1.6635140938210535</c:v>
                </c:pt>
                <c:pt idx="7">
                  <c:v>1.6881478022882173</c:v>
                </c:pt>
                <c:pt idx="8">
                  <c:v>1.687049197804373</c:v>
                </c:pt>
                <c:pt idx="9">
                  <c:v>1.7000503900236665</c:v>
                </c:pt>
                <c:pt idx="10">
                  <c:v>1.7220402801933168</c:v>
                </c:pt>
              </c:numCache>
            </c:numRef>
          </c:yVal>
          <c:smooth val="1"/>
        </c:ser>
        <c:axId val="65469784"/>
        <c:axId val="52357145"/>
      </c:scatterChart>
      <c:valAx>
        <c:axId val="65469784"/>
        <c:scaling>
          <c:logBase val="10"/>
          <c:orientation val="minMax"/>
          <c:max val="10000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57145"/>
        <c:crosses val="autoZero"/>
        <c:crossBetween val="midCat"/>
        <c:dispUnits/>
      </c:valAx>
      <c:valAx>
        <c:axId val="52357145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97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975"/>
          <c:y val="0.09425"/>
          <c:w val="0.9805"/>
          <c:h val="0.89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Data!$I$45</c:f>
              <c:strCache>
                <c:ptCount val="1"/>
                <c:pt idx="0">
                  <c:v>Mag 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Data!$A$46:$A$56</c:f>
              <c:numCache>
                <c:ptCount val="11"/>
                <c:pt idx="0">
                  <c:v>20000</c:v>
                </c:pt>
                <c:pt idx="1">
                  <c:v>50000</c:v>
                </c:pt>
                <c:pt idx="2">
                  <c:v>100000</c:v>
                </c:pt>
                <c:pt idx="3">
                  <c:v>250000</c:v>
                </c:pt>
                <c:pt idx="4">
                  <c:v>500000</c:v>
                </c:pt>
                <c:pt idx="5">
                  <c:v>750000</c:v>
                </c:pt>
                <c:pt idx="6">
                  <c:v>1100000</c:v>
                </c:pt>
                <c:pt idx="7">
                  <c:v>2000000</c:v>
                </c:pt>
                <c:pt idx="8">
                  <c:v>3000000</c:v>
                </c:pt>
                <c:pt idx="9">
                  <c:v>4000000</c:v>
                </c:pt>
                <c:pt idx="10">
                  <c:v>5000000</c:v>
                </c:pt>
              </c:numCache>
            </c:numRef>
          </c:xVal>
          <c:yVal>
            <c:numRef>
              <c:f>Data!$I$46:$I$56</c:f>
              <c:numCache>
                <c:ptCount val="11"/>
                <c:pt idx="0">
                  <c:v>4021720.00825363</c:v>
                </c:pt>
                <c:pt idx="1">
                  <c:v>1608698.88165048</c:v>
                </c:pt>
                <c:pt idx="2">
                  <c:v>804369.055454101</c:v>
                </c:pt>
                <c:pt idx="3">
                  <c:v>321806.070616681</c:v>
                </c:pt>
                <c:pt idx="4">
                  <c:v>161040.95561061206</c:v>
                </c:pt>
                <c:pt idx="5">
                  <c:v>107690.36235312096</c:v>
                </c:pt>
                <c:pt idx="6">
                  <c:v>71794.8809285607</c:v>
                </c:pt>
                <c:pt idx="7">
                  <c:v>40045.7422323827</c:v>
                </c:pt>
                <c:pt idx="8">
                  <c:v>26714.9494209006</c:v>
                </c:pt>
                <c:pt idx="9">
                  <c:v>20039.9508487248</c:v>
                </c:pt>
                <c:pt idx="10">
                  <c:v>16033.2429032127</c:v>
                </c:pt>
              </c:numCache>
            </c:numRef>
          </c:yVal>
          <c:smooth val="1"/>
        </c:ser>
        <c:axId val="1452258"/>
        <c:axId val="13070323"/>
      </c:scatterChart>
      <c:valAx>
        <c:axId val="14522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0323"/>
        <c:crosses val="autoZero"/>
        <c:crossBetween val="midCat"/>
        <c:dispUnits/>
      </c:valAx>
      <c:valAx>
        <c:axId val="13070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22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975"/>
          <c:y val="0.09425"/>
          <c:w val="0.9805"/>
          <c:h val="0.89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Data!$J$45</c:f>
              <c:strCache>
                <c:ptCount val="1"/>
                <c:pt idx="0">
                  <c:v>Vm_dB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Data!$A$46:$A$56</c:f>
              <c:numCache>
                <c:ptCount val="11"/>
                <c:pt idx="0">
                  <c:v>20000</c:v>
                </c:pt>
                <c:pt idx="1">
                  <c:v>50000</c:v>
                </c:pt>
                <c:pt idx="2">
                  <c:v>100000</c:v>
                </c:pt>
                <c:pt idx="3">
                  <c:v>250000</c:v>
                </c:pt>
                <c:pt idx="4">
                  <c:v>500000</c:v>
                </c:pt>
                <c:pt idx="5">
                  <c:v>750000</c:v>
                </c:pt>
                <c:pt idx="6">
                  <c:v>1100000</c:v>
                </c:pt>
                <c:pt idx="7">
                  <c:v>2000000</c:v>
                </c:pt>
                <c:pt idx="8">
                  <c:v>3000000</c:v>
                </c:pt>
                <c:pt idx="9">
                  <c:v>4000000</c:v>
                </c:pt>
                <c:pt idx="10">
                  <c:v>5000000</c:v>
                </c:pt>
              </c:numCache>
            </c:numRef>
          </c:xVal>
          <c:yVal>
            <c:numRef>
              <c:f>Data!$J$46:$J$56</c:f>
              <c:numCache>
                <c:ptCount val="11"/>
                <c:pt idx="0">
                  <c:v>-92.08845260730597</c:v>
                </c:pt>
                <c:pt idx="1">
                  <c:v>-84.13003511381754</c:v>
                </c:pt>
                <c:pt idx="2">
                  <c:v>-78.11018686543191</c:v>
                </c:pt>
                <c:pt idx="3">
                  <c:v>-70.15458333678569</c:v>
                </c:pt>
                <c:pt idx="4">
                  <c:v>-64.14411869605077</c:v>
                </c:pt>
                <c:pt idx="5">
                  <c:v>-60.65159863742796</c:v>
                </c:pt>
                <c:pt idx="6">
                  <c:v>-57.133959375495074</c:v>
                </c:pt>
                <c:pt idx="7">
                  <c:v>-52.07278983511592</c:v>
                </c:pt>
                <c:pt idx="8">
                  <c:v>-48.56753964243187</c:v>
                </c:pt>
                <c:pt idx="9">
                  <c:v>-46.081168126582725</c:v>
                </c:pt>
                <c:pt idx="10">
                  <c:v>-44.154433452446504</c:v>
                </c:pt>
              </c:numCache>
            </c:numRef>
          </c:yVal>
          <c:smooth val="1"/>
        </c:ser>
        <c:axId val="50524044"/>
        <c:axId val="52063213"/>
      </c:scatterChart>
      <c:valAx>
        <c:axId val="505240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213"/>
        <c:crosses val="autoZero"/>
        <c:crossBetween val="midCat"/>
        <c:dispUnits/>
      </c:valAx>
      <c:valAx>
        <c:axId val="52063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240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9805"/>
          <c:h val="0.97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Data!$A$60:$A$125</c:f>
              <c:numCache>
                <c:ptCount val="66"/>
                <c:pt idx="0">
                  <c:v>900000</c:v>
                </c:pt>
                <c:pt idx="1">
                  <c:v>910000</c:v>
                </c:pt>
                <c:pt idx="2">
                  <c:v>920000</c:v>
                </c:pt>
                <c:pt idx="3">
                  <c:v>930000</c:v>
                </c:pt>
                <c:pt idx="4">
                  <c:v>940000</c:v>
                </c:pt>
                <c:pt idx="5">
                  <c:v>950000</c:v>
                </c:pt>
                <c:pt idx="6">
                  <c:v>960000</c:v>
                </c:pt>
                <c:pt idx="7">
                  <c:v>970000</c:v>
                </c:pt>
                <c:pt idx="8">
                  <c:v>980000</c:v>
                </c:pt>
                <c:pt idx="9">
                  <c:v>990000</c:v>
                </c:pt>
                <c:pt idx="10">
                  <c:v>995000</c:v>
                </c:pt>
                <c:pt idx="11">
                  <c:v>999940</c:v>
                </c:pt>
                <c:pt idx="12">
                  <c:v>1000000</c:v>
                </c:pt>
                <c:pt idx="13">
                  <c:v>1001540</c:v>
                </c:pt>
                <c:pt idx="14">
                  <c:v>1005000</c:v>
                </c:pt>
                <c:pt idx="15">
                  <c:v>1010000</c:v>
                </c:pt>
                <c:pt idx="16">
                  <c:v>1015000</c:v>
                </c:pt>
                <c:pt idx="17">
                  <c:v>1020000</c:v>
                </c:pt>
                <c:pt idx="18">
                  <c:v>1025000</c:v>
                </c:pt>
                <c:pt idx="19">
                  <c:v>1030000</c:v>
                </c:pt>
                <c:pt idx="20">
                  <c:v>1035000</c:v>
                </c:pt>
                <c:pt idx="21">
                  <c:v>1040000</c:v>
                </c:pt>
                <c:pt idx="22">
                  <c:v>1045000</c:v>
                </c:pt>
                <c:pt idx="23">
                  <c:v>1050000</c:v>
                </c:pt>
                <c:pt idx="24">
                  <c:v>1055000</c:v>
                </c:pt>
                <c:pt idx="25">
                  <c:v>1060000</c:v>
                </c:pt>
                <c:pt idx="26">
                  <c:v>1065000</c:v>
                </c:pt>
                <c:pt idx="27">
                  <c:v>1070000</c:v>
                </c:pt>
                <c:pt idx="28">
                  <c:v>1075000</c:v>
                </c:pt>
                <c:pt idx="29">
                  <c:v>1080000</c:v>
                </c:pt>
                <c:pt idx="30">
                  <c:v>1085000</c:v>
                </c:pt>
                <c:pt idx="31">
                  <c:v>1090000</c:v>
                </c:pt>
                <c:pt idx="32">
                  <c:v>1095000</c:v>
                </c:pt>
                <c:pt idx="33">
                  <c:v>1100000</c:v>
                </c:pt>
                <c:pt idx="34">
                  <c:v>1105000</c:v>
                </c:pt>
                <c:pt idx="35">
                  <c:v>1110000</c:v>
                </c:pt>
                <c:pt idx="36">
                  <c:v>1115000</c:v>
                </c:pt>
                <c:pt idx="37">
                  <c:v>1120000</c:v>
                </c:pt>
                <c:pt idx="38">
                  <c:v>1125000</c:v>
                </c:pt>
                <c:pt idx="39">
                  <c:v>1130000</c:v>
                </c:pt>
                <c:pt idx="40">
                  <c:v>1135000</c:v>
                </c:pt>
                <c:pt idx="41">
                  <c:v>1140000</c:v>
                </c:pt>
                <c:pt idx="42">
                  <c:v>1145000</c:v>
                </c:pt>
                <c:pt idx="43">
                  <c:v>1150000</c:v>
                </c:pt>
                <c:pt idx="44">
                  <c:v>1155000</c:v>
                </c:pt>
                <c:pt idx="45">
                  <c:v>1160000</c:v>
                </c:pt>
                <c:pt idx="46">
                  <c:v>1165000</c:v>
                </c:pt>
                <c:pt idx="47">
                  <c:v>1170000</c:v>
                </c:pt>
                <c:pt idx="48">
                  <c:v>1175000</c:v>
                </c:pt>
                <c:pt idx="49">
                  <c:v>1180000</c:v>
                </c:pt>
                <c:pt idx="50">
                  <c:v>1185000</c:v>
                </c:pt>
                <c:pt idx="51">
                  <c:v>1190000</c:v>
                </c:pt>
                <c:pt idx="52">
                  <c:v>1195000</c:v>
                </c:pt>
                <c:pt idx="53">
                  <c:v>1200000</c:v>
                </c:pt>
                <c:pt idx="54">
                  <c:v>1205000</c:v>
                </c:pt>
                <c:pt idx="55">
                  <c:v>1210000</c:v>
                </c:pt>
                <c:pt idx="56">
                  <c:v>1215000</c:v>
                </c:pt>
                <c:pt idx="57">
                  <c:v>1220000</c:v>
                </c:pt>
                <c:pt idx="58">
                  <c:v>1225000</c:v>
                </c:pt>
                <c:pt idx="59">
                  <c:v>1230000</c:v>
                </c:pt>
                <c:pt idx="60">
                  <c:v>1235000</c:v>
                </c:pt>
                <c:pt idx="61">
                  <c:v>1240000</c:v>
                </c:pt>
                <c:pt idx="62">
                  <c:v>1245000</c:v>
                </c:pt>
                <c:pt idx="63">
                  <c:v>1250000</c:v>
                </c:pt>
                <c:pt idx="64">
                  <c:v>1255000</c:v>
                </c:pt>
                <c:pt idx="65">
                  <c:v>1260000</c:v>
                </c:pt>
              </c:numCache>
            </c:numRef>
          </c:xVal>
          <c:yVal>
            <c:numRef>
              <c:f>Data!$J$60:$J$125</c:f>
              <c:numCache>
                <c:ptCount val="66"/>
                <c:pt idx="0">
                  <c:v>-58.860890235853304</c:v>
                </c:pt>
                <c:pt idx="1">
                  <c:v>-58.749884964190585</c:v>
                </c:pt>
                <c:pt idx="2">
                  <c:v>-58.63616891581892</c:v>
                </c:pt>
                <c:pt idx="3">
                  <c:v>-58.51812478058701</c:v>
                </c:pt>
                <c:pt idx="4">
                  <c:v>-58.39308551115019</c:v>
                </c:pt>
                <c:pt idx="5">
                  <c:v>-58.25629867712366</c:v>
                </c:pt>
                <c:pt idx="6">
                  <c:v>-58.09836455602431</c:v>
                </c:pt>
                <c:pt idx="7">
                  <c:v>-57.897668426993235</c:v>
                </c:pt>
                <c:pt idx="8">
                  <c:v>-57.5908765629856</c:v>
                </c:pt>
                <c:pt idx="9">
                  <c:v>-56.87770940337303</c:v>
                </c:pt>
                <c:pt idx="10">
                  <c:v>-55.694208962960076</c:v>
                </c:pt>
                <c:pt idx="11">
                  <c:v>-13.727657893506253</c:v>
                </c:pt>
                <c:pt idx="12">
                  <c:v>-30.97767611340994</c:v>
                </c:pt>
                <c:pt idx="13">
                  <c:v>-103.37718070372502</c:v>
                </c:pt>
                <c:pt idx="14">
                  <c:v>-61.33185093655074</c:v>
                </c:pt>
                <c:pt idx="15">
                  <c:v>-59.49910939465401</c:v>
                </c:pt>
                <c:pt idx="16">
                  <c:v>-58.92894953448789</c:v>
                </c:pt>
                <c:pt idx="17">
                  <c:v>-58.63342073861134</c:v>
                </c:pt>
                <c:pt idx="18">
                  <c:v>-58.442479870253436</c:v>
                </c:pt>
                <c:pt idx="19">
                  <c:v>-58.30254827469118</c:v>
                </c:pt>
                <c:pt idx="20">
                  <c:v>-58.191362940947485</c:v>
                </c:pt>
                <c:pt idx="21">
                  <c:v>-58.098010826767</c:v>
                </c:pt>
                <c:pt idx="22">
                  <c:v>-58.01651238459894</c:v>
                </c:pt>
                <c:pt idx="23">
                  <c:v>-57.94331617350863</c:v>
                </c:pt>
                <c:pt idx="24">
                  <c:v>-57.87617958596651</c:v>
                </c:pt>
                <c:pt idx="25">
                  <c:v>-57.813616487976766</c:v>
                </c:pt>
                <c:pt idx="26">
                  <c:v>-57.754602835342354</c:v>
                </c:pt>
                <c:pt idx="27">
                  <c:v>-57.69840984470645</c:v>
                </c:pt>
                <c:pt idx="28">
                  <c:v>-57.64450457962485</c:v>
                </c:pt>
                <c:pt idx="29">
                  <c:v>-57.59248817350528</c:v>
                </c:pt>
                <c:pt idx="30">
                  <c:v>-57.54205605189127</c:v>
                </c:pt>
                <c:pt idx="31">
                  <c:v>-57.49297152602955</c:v>
                </c:pt>
                <c:pt idx="32">
                  <c:v>-57.44504779187189</c:v>
                </c:pt>
                <c:pt idx="33">
                  <c:v>-57.39813537020624</c:v>
                </c:pt>
                <c:pt idx="34">
                  <c:v>-57.35211316107982</c:v>
                </c:pt>
                <c:pt idx="35">
                  <c:v>-57.30688195458324</c:v>
                </c:pt>
                <c:pt idx="36">
                  <c:v>-57.26235964548564</c:v>
                </c:pt>
                <c:pt idx="37">
                  <c:v>-57.21847765163499</c:v>
                </c:pt>
                <c:pt idx="38">
                  <c:v>-57.17517819703407</c:v>
                </c:pt>
                <c:pt idx="39">
                  <c:v>-57.13241222544624</c:v>
                </c:pt>
                <c:pt idx="40">
                  <c:v>-57.09013778015007</c:v>
                </c:pt>
                <c:pt idx="41">
                  <c:v>-57.04831873268081</c:v>
                </c:pt>
                <c:pt idx="42">
                  <c:v>-57.0069237758839</c:v>
                </c:pt>
                <c:pt idx="43">
                  <c:v>-56.96592561930309</c:v>
                </c:pt>
                <c:pt idx="44">
                  <c:v>-56.92530034099206</c:v>
                </c:pt>
                <c:pt idx="45">
                  <c:v>-56.885026861375046</c:v>
                </c:pt>
                <c:pt idx="46">
                  <c:v>-56.84508651314955</c:v>
                </c:pt>
                <c:pt idx="47">
                  <c:v>-56.80546268737287</c:v>
                </c:pt>
                <c:pt idx="48">
                  <c:v>-56.76614054043086</c:v>
                </c:pt>
                <c:pt idx="49">
                  <c:v>-56.72710675000343</c:v>
                </c:pt>
                <c:pt idx="50">
                  <c:v>-56.6883493107204</c:v>
                </c:pt>
                <c:pt idx="51">
                  <c:v>-56.649857362167936</c:v>
                </c:pt>
                <c:pt idx="52">
                  <c:v>-56.61162104341905</c:v>
                </c:pt>
                <c:pt idx="53">
                  <c:v>-56.57363136942912</c:v>
                </c:pt>
                <c:pt idx="54">
                  <c:v>-56.53588012555048</c:v>
                </c:pt>
                <c:pt idx="55">
                  <c:v>-56.498359777137026</c:v>
                </c:pt>
                <c:pt idx="56">
                  <c:v>-56.46106339177432</c:v>
                </c:pt>
                <c:pt idx="57">
                  <c:v>-56.42398457212017</c:v>
                </c:pt>
                <c:pt idx="58">
                  <c:v>-56.38711739770089</c:v>
                </c:pt>
                <c:pt idx="59">
                  <c:v>-56.3504563742965</c:v>
                </c:pt>
                <c:pt idx="60">
                  <c:v>-56.31399638978102</c:v>
                </c:pt>
                <c:pt idx="61">
                  <c:v>-56.277732675475576</c:v>
                </c:pt>
                <c:pt idx="62">
                  <c:v>-56.24166077222355</c:v>
                </c:pt>
                <c:pt idx="63">
                  <c:v>-56.20577650052614</c:v>
                </c:pt>
                <c:pt idx="64">
                  <c:v>-56.17007593417937</c:v>
                </c:pt>
                <c:pt idx="65">
                  <c:v>-56.13455537694093</c:v>
                </c:pt>
              </c:numCache>
            </c:numRef>
          </c:yVal>
          <c:smooth val="1"/>
        </c:ser>
        <c:axId val="65915734"/>
        <c:axId val="56370695"/>
      </c:scatterChart>
      <c:valAx>
        <c:axId val="65915734"/>
        <c:scaling>
          <c:orientation val="minMax"/>
          <c:min val="900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695"/>
        <c:crosses val="autoZero"/>
        <c:crossBetween val="midCat"/>
        <c:dispUnits/>
      </c:valAx>
      <c:valAx>
        <c:axId val="56370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57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9805"/>
          <c:h val="0.97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Data!$A$127:$A$227</c:f>
              <c:numCache>
                <c:ptCount val="101"/>
                <c:pt idx="0">
                  <c:v>950000</c:v>
                </c:pt>
                <c:pt idx="1">
                  <c:v>951000</c:v>
                </c:pt>
                <c:pt idx="2">
                  <c:v>952000</c:v>
                </c:pt>
                <c:pt idx="3">
                  <c:v>953000</c:v>
                </c:pt>
                <c:pt idx="4">
                  <c:v>954000</c:v>
                </c:pt>
                <c:pt idx="5">
                  <c:v>955000</c:v>
                </c:pt>
                <c:pt idx="6">
                  <c:v>956000</c:v>
                </c:pt>
                <c:pt idx="7">
                  <c:v>957000</c:v>
                </c:pt>
                <c:pt idx="8">
                  <c:v>958000</c:v>
                </c:pt>
                <c:pt idx="9">
                  <c:v>959000</c:v>
                </c:pt>
                <c:pt idx="10">
                  <c:v>960000</c:v>
                </c:pt>
                <c:pt idx="11">
                  <c:v>961000</c:v>
                </c:pt>
                <c:pt idx="12">
                  <c:v>962000</c:v>
                </c:pt>
                <c:pt idx="13">
                  <c:v>963000</c:v>
                </c:pt>
                <c:pt idx="14">
                  <c:v>964000</c:v>
                </c:pt>
                <c:pt idx="15">
                  <c:v>965000</c:v>
                </c:pt>
                <c:pt idx="16">
                  <c:v>966000</c:v>
                </c:pt>
                <c:pt idx="17">
                  <c:v>967000</c:v>
                </c:pt>
                <c:pt idx="18">
                  <c:v>968000</c:v>
                </c:pt>
                <c:pt idx="19">
                  <c:v>969000</c:v>
                </c:pt>
                <c:pt idx="20">
                  <c:v>970000</c:v>
                </c:pt>
                <c:pt idx="21">
                  <c:v>971000</c:v>
                </c:pt>
                <c:pt idx="22">
                  <c:v>972000</c:v>
                </c:pt>
                <c:pt idx="23">
                  <c:v>973000</c:v>
                </c:pt>
                <c:pt idx="24">
                  <c:v>974000</c:v>
                </c:pt>
                <c:pt idx="25">
                  <c:v>975000</c:v>
                </c:pt>
                <c:pt idx="26">
                  <c:v>976000</c:v>
                </c:pt>
                <c:pt idx="27">
                  <c:v>977000</c:v>
                </c:pt>
                <c:pt idx="28">
                  <c:v>978000</c:v>
                </c:pt>
                <c:pt idx="29">
                  <c:v>979000</c:v>
                </c:pt>
                <c:pt idx="30">
                  <c:v>980000</c:v>
                </c:pt>
                <c:pt idx="31">
                  <c:v>981000</c:v>
                </c:pt>
                <c:pt idx="32">
                  <c:v>982000</c:v>
                </c:pt>
                <c:pt idx="33">
                  <c:v>983000</c:v>
                </c:pt>
                <c:pt idx="34">
                  <c:v>984000</c:v>
                </c:pt>
                <c:pt idx="35">
                  <c:v>985000</c:v>
                </c:pt>
                <c:pt idx="36">
                  <c:v>986000</c:v>
                </c:pt>
                <c:pt idx="37">
                  <c:v>987000</c:v>
                </c:pt>
                <c:pt idx="38">
                  <c:v>988000</c:v>
                </c:pt>
                <c:pt idx="39">
                  <c:v>989000</c:v>
                </c:pt>
                <c:pt idx="40">
                  <c:v>990000</c:v>
                </c:pt>
                <c:pt idx="41">
                  <c:v>991000</c:v>
                </c:pt>
                <c:pt idx="42">
                  <c:v>992000</c:v>
                </c:pt>
                <c:pt idx="43">
                  <c:v>993000</c:v>
                </c:pt>
                <c:pt idx="44">
                  <c:v>994000</c:v>
                </c:pt>
                <c:pt idx="45">
                  <c:v>995000</c:v>
                </c:pt>
                <c:pt idx="46">
                  <c:v>996000</c:v>
                </c:pt>
                <c:pt idx="47">
                  <c:v>997000</c:v>
                </c:pt>
                <c:pt idx="48">
                  <c:v>998000</c:v>
                </c:pt>
                <c:pt idx="49">
                  <c:v>999000</c:v>
                </c:pt>
                <c:pt idx="50">
                  <c:v>1000000</c:v>
                </c:pt>
                <c:pt idx="51">
                  <c:v>1001000</c:v>
                </c:pt>
                <c:pt idx="52">
                  <c:v>1002000</c:v>
                </c:pt>
                <c:pt idx="53">
                  <c:v>1003000</c:v>
                </c:pt>
                <c:pt idx="54">
                  <c:v>1004000</c:v>
                </c:pt>
                <c:pt idx="55">
                  <c:v>1005000</c:v>
                </c:pt>
                <c:pt idx="56">
                  <c:v>1006000</c:v>
                </c:pt>
                <c:pt idx="57">
                  <c:v>1007000</c:v>
                </c:pt>
                <c:pt idx="58">
                  <c:v>1008000</c:v>
                </c:pt>
                <c:pt idx="59">
                  <c:v>1009000</c:v>
                </c:pt>
                <c:pt idx="60">
                  <c:v>1010000</c:v>
                </c:pt>
                <c:pt idx="61">
                  <c:v>1011000</c:v>
                </c:pt>
                <c:pt idx="62">
                  <c:v>1012000</c:v>
                </c:pt>
                <c:pt idx="63">
                  <c:v>1013000</c:v>
                </c:pt>
                <c:pt idx="64">
                  <c:v>1014000</c:v>
                </c:pt>
                <c:pt idx="65">
                  <c:v>1015000</c:v>
                </c:pt>
                <c:pt idx="66">
                  <c:v>1016000</c:v>
                </c:pt>
                <c:pt idx="67">
                  <c:v>1017000</c:v>
                </c:pt>
                <c:pt idx="68">
                  <c:v>1018000</c:v>
                </c:pt>
                <c:pt idx="69">
                  <c:v>1019000</c:v>
                </c:pt>
                <c:pt idx="70">
                  <c:v>1020000</c:v>
                </c:pt>
                <c:pt idx="71">
                  <c:v>1021000</c:v>
                </c:pt>
                <c:pt idx="72">
                  <c:v>1022000</c:v>
                </c:pt>
                <c:pt idx="73">
                  <c:v>1023000</c:v>
                </c:pt>
                <c:pt idx="74">
                  <c:v>1024000</c:v>
                </c:pt>
                <c:pt idx="75">
                  <c:v>1025000</c:v>
                </c:pt>
                <c:pt idx="76">
                  <c:v>1026000</c:v>
                </c:pt>
                <c:pt idx="77">
                  <c:v>1027000</c:v>
                </c:pt>
                <c:pt idx="78">
                  <c:v>1028000</c:v>
                </c:pt>
                <c:pt idx="79">
                  <c:v>1029000</c:v>
                </c:pt>
                <c:pt idx="80">
                  <c:v>1030000</c:v>
                </c:pt>
                <c:pt idx="81">
                  <c:v>1031000</c:v>
                </c:pt>
                <c:pt idx="82">
                  <c:v>1032000</c:v>
                </c:pt>
                <c:pt idx="83">
                  <c:v>1033000</c:v>
                </c:pt>
                <c:pt idx="84">
                  <c:v>1034000</c:v>
                </c:pt>
                <c:pt idx="85">
                  <c:v>1035000</c:v>
                </c:pt>
                <c:pt idx="86">
                  <c:v>1036000</c:v>
                </c:pt>
                <c:pt idx="87">
                  <c:v>1037000</c:v>
                </c:pt>
                <c:pt idx="88">
                  <c:v>1038000</c:v>
                </c:pt>
                <c:pt idx="89">
                  <c:v>1039000</c:v>
                </c:pt>
                <c:pt idx="90">
                  <c:v>1040000</c:v>
                </c:pt>
                <c:pt idx="91">
                  <c:v>1041000</c:v>
                </c:pt>
                <c:pt idx="92">
                  <c:v>1042000</c:v>
                </c:pt>
                <c:pt idx="93">
                  <c:v>1043000</c:v>
                </c:pt>
                <c:pt idx="94">
                  <c:v>1044000</c:v>
                </c:pt>
                <c:pt idx="95">
                  <c:v>1045000</c:v>
                </c:pt>
                <c:pt idx="96">
                  <c:v>1046000</c:v>
                </c:pt>
                <c:pt idx="97">
                  <c:v>1047000</c:v>
                </c:pt>
                <c:pt idx="98">
                  <c:v>1048000</c:v>
                </c:pt>
                <c:pt idx="99">
                  <c:v>1049000</c:v>
                </c:pt>
                <c:pt idx="100">
                  <c:v>1050000</c:v>
                </c:pt>
              </c:numCache>
            </c:numRef>
          </c:xVal>
          <c:yVal>
            <c:numRef>
              <c:f>Data!$J$127:$J$227</c:f>
              <c:numCache>
                <c:ptCount val="101"/>
                <c:pt idx="0">
                  <c:v>-58.25629867712366</c:v>
                </c:pt>
                <c:pt idx="1">
                  <c:v>-58.24167735336122</c:v>
                </c:pt>
                <c:pt idx="2">
                  <c:v>-58.22683995876286</c:v>
                </c:pt>
                <c:pt idx="3">
                  <c:v>-58.21177228520857</c:v>
                </c:pt>
                <c:pt idx="4">
                  <c:v>-58.196458909734645</c:v>
                </c:pt>
                <c:pt idx="5">
                  <c:v>-58.18088306163581</c:v>
                </c:pt>
                <c:pt idx="6">
                  <c:v>-58.16502647172989</c:v>
                </c:pt>
                <c:pt idx="7">
                  <c:v>-58.148869200927265</c:v>
                </c:pt>
                <c:pt idx="8">
                  <c:v>-58.132389444714676</c:v>
                </c:pt>
                <c:pt idx="9">
                  <c:v>-58.115563309505745</c:v>
                </c:pt>
                <c:pt idx="10">
                  <c:v>-58.09836455602431</c:v>
                </c:pt>
                <c:pt idx="11">
                  <c:v>-58.080764303902335</c:v>
                </c:pt>
                <c:pt idx="12">
                  <c:v>-58.062730690478375</c:v>
                </c:pt>
                <c:pt idx="13">
                  <c:v>-58.04422847529196</c:v>
                </c:pt>
                <c:pt idx="14">
                  <c:v>-58.02521857991111</c:v>
                </c:pt>
                <c:pt idx="15">
                  <c:v>-58.00565755041294</c:v>
                </c:pt>
                <c:pt idx="16">
                  <c:v>-57.98549692690872</c:v>
                </c:pt>
                <c:pt idx="17">
                  <c:v>-57.96468250079832</c:v>
                </c:pt>
                <c:pt idx="18">
                  <c:v>-57.943153435712276</c:v>
                </c:pt>
                <c:pt idx="19">
                  <c:v>-57.92084122202789</c:v>
                </c:pt>
                <c:pt idx="20">
                  <c:v>-57.897668426993235</c:v>
                </c:pt>
                <c:pt idx="21">
                  <c:v>-57.873547192258606</c:v>
                </c:pt>
                <c:pt idx="22">
                  <c:v>-57.848377417169715</c:v>
                </c:pt>
                <c:pt idx="23">
                  <c:v>-57.82204454835341</c:v>
                </c:pt>
                <c:pt idx="24">
                  <c:v>-57.79441687229455</c:v>
                </c:pt>
                <c:pt idx="25">
                  <c:v>-57.76534217540632</c:v>
                </c:pt>
                <c:pt idx="26">
                  <c:v>-57.73464359215381</c:v>
                </c:pt>
                <c:pt idx="27">
                  <c:v>-57.702114401135006</c:v>
                </c:pt>
                <c:pt idx="28">
                  <c:v>-57.667511444260526</c:v>
                </c:pt>
                <c:pt idx="29">
                  <c:v>-57.63054672420112</c:v>
                </c:pt>
                <c:pt idx="30">
                  <c:v>-57.5908765629856</c:v>
                </c:pt>
                <c:pt idx="31">
                  <c:v>-57.54808745344134</c:v>
                </c:pt>
                <c:pt idx="32">
                  <c:v>-57.50167736270239</c:v>
                </c:pt>
                <c:pt idx="33">
                  <c:v>-57.45103068448908</c:v>
                </c:pt>
                <c:pt idx="34">
                  <c:v>-57.39538416998036</c:v>
                </c:pt>
                <c:pt idx="35">
                  <c:v>-57.333779800998215</c:v>
                </c:pt>
                <c:pt idx="36">
                  <c:v>-57.264998362316106</c:v>
                </c:pt>
                <c:pt idx="37">
                  <c:v>-57.18746380430352</c:v>
                </c:pt>
                <c:pt idx="38">
                  <c:v>-57.09910220516106</c:v>
                </c:pt>
                <c:pt idx="39">
                  <c:v>-56.997127986659834</c:v>
                </c:pt>
                <c:pt idx="40">
                  <c:v>-56.87770940337303</c:v>
                </c:pt>
                <c:pt idx="41">
                  <c:v>-56.735425309984905</c:v>
                </c:pt>
                <c:pt idx="42">
                  <c:v>-56.56234316910884</c:v>
                </c:pt>
                <c:pt idx="43">
                  <c:v>-56.34636848295131</c:v>
                </c:pt>
                <c:pt idx="44">
                  <c:v>-56.06808854812046</c:v>
                </c:pt>
                <c:pt idx="45">
                  <c:v>-55.694208962960076</c:v>
                </c:pt>
                <c:pt idx="46">
                  <c:v>-55.16230222413479</c:v>
                </c:pt>
                <c:pt idx="47">
                  <c:v>-54.33940081676421</c:v>
                </c:pt>
                <c:pt idx="48">
                  <c:v>-52.879122543881905</c:v>
                </c:pt>
                <c:pt idx="49">
                  <c:v>-49.44994414426925</c:v>
                </c:pt>
                <c:pt idx="50">
                  <c:v>-30.97767611340994</c:v>
                </c:pt>
                <c:pt idx="51">
                  <c:v>-64.08706133369594</c:v>
                </c:pt>
                <c:pt idx="52">
                  <c:v>-70.97410109742327</c:v>
                </c:pt>
                <c:pt idx="53">
                  <c:v>-64.45518534471502</c:v>
                </c:pt>
                <c:pt idx="54">
                  <c:v>-62.38525282058566</c:v>
                </c:pt>
                <c:pt idx="55">
                  <c:v>-61.33185093655074</c:v>
                </c:pt>
                <c:pt idx="56">
                  <c:v>-60.687381515772756</c:v>
                </c:pt>
                <c:pt idx="57">
                  <c:v>-60.24999737678766</c:v>
                </c:pt>
                <c:pt idx="58">
                  <c:v>-59.93236001685055</c:v>
                </c:pt>
                <c:pt idx="59">
                  <c:v>-59.690321779418255</c:v>
                </c:pt>
                <c:pt idx="60">
                  <c:v>-59.49910939465401</c:v>
                </c:pt>
                <c:pt idx="61">
                  <c:v>-59.34372804731568</c:v>
                </c:pt>
                <c:pt idx="62">
                  <c:v>-59.214562913070914</c:v>
                </c:pt>
                <c:pt idx="63">
                  <c:v>-59.10516185536905</c:v>
                </c:pt>
                <c:pt idx="64">
                  <c:v>-59.01103239998625</c:v>
                </c:pt>
                <c:pt idx="65">
                  <c:v>-58.92894953448789</c:v>
                </c:pt>
                <c:pt idx="66">
                  <c:v>-58.856537794589975</c:v>
                </c:pt>
                <c:pt idx="67">
                  <c:v>-58.79200859871344</c:v>
                </c:pt>
                <c:pt idx="68">
                  <c:v>-58.73398942548408</c:v>
                </c:pt>
                <c:pt idx="69">
                  <c:v>-58.68140940944902</c:v>
                </c:pt>
                <c:pt idx="70">
                  <c:v>-58.63342073861134</c:v>
                </c:pt>
                <c:pt idx="71">
                  <c:v>-58.58934342424867</c:v>
                </c:pt>
                <c:pt idx="72">
                  <c:v>-58.54862571430033</c:v>
                </c:pt>
                <c:pt idx="73">
                  <c:v>-58.510815211845795</c:v>
                </c:pt>
                <c:pt idx="74">
                  <c:v>-58.47553746570323</c:v>
                </c:pt>
                <c:pt idx="75">
                  <c:v>-58.442479870253436</c:v>
                </c:pt>
                <c:pt idx="76">
                  <c:v>-58.411379398921724</c:v>
                </c:pt>
                <c:pt idx="77">
                  <c:v>-58.38201314667317</c:v>
                </c:pt>
                <c:pt idx="78">
                  <c:v>-58.35419095843666</c:v>
                </c:pt>
                <c:pt idx="79">
                  <c:v>-58.32774962560517</c:v>
                </c:pt>
                <c:pt idx="80">
                  <c:v>-58.30254827469118</c:v>
                </c:pt>
                <c:pt idx="81">
                  <c:v>-58.27846467182289</c:v>
                </c:pt>
                <c:pt idx="82">
                  <c:v>-58.25539223763027</c:v>
                </c:pt>
                <c:pt idx="83">
                  <c:v>-58.23323761811579</c:v>
                </c:pt>
                <c:pt idx="84">
                  <c:v>-58.21191869431289</c:v>
                </c:pt>
                <c:pt idx="85">
                  <c:v>-58.191362940947485</c:v>
                </c:pt>
                <c:pt idx="86">
                  <c:v>-58.17150606472212</c:v>
                </c:pt>
                <c:pt idx="87">
                  <c:v>-58.15229086817042</c:v>
                </c:pt>
                <c:pt idx="88">
                  <c:v>-58.13366629665407</c:v>
                </c:pt>
                <c:pt idx="89">
                  <c:v>-58.11558663495586</c:v>
                </c:pt>
                <c:pt idx="90">
                  <c:v>-58.098010826767</c:v>
                </c:pt>
                <c:pt idx="91">
                  <c:v>-58.08090189568004</c:v>
                </c:pt>
                <c:pt idx="92">
                  <c:v>-58.064226450448714</c:v>
                </c:pt>
                <c:pt idx="93">
                  <c:v>-58.04795426054515</c:v>
                </c:pt>
                <c:pt idx="94">
                  <c:v>-58.03205789062828</c:v>
                </c:pt>
                <c:pt idx="95">
                  <c:v>-58.01651238459894</c:v>
                </c:pt>
                <c:pt idx="96">
                  <c:v>-58.00129499156773</c:v>
                </c:pt>
                <c:pt idx="97">
                  <c:v>-57.98638492738633</c:v>
                </c:pt>
                <c:pt idx="98">
                  <c:v>-57.97176316647375</c:v>
                </c:pt>
                <c:pt idx="99">
                  <c:v>-57.957412259537136</c:v>
                </c:pt>
                <c:pt idx="100">
                  <c:v>-57.94331617350863</c:v>
                </c:pt>
              </c:numCache>
            </c:numRef>
          </c:yVal>
          <c:smooth val="1"/>
        </c:ser>
        <c:axId val="37574208"/>
        <c:axId val="2623553"/>
      </c:scatterChart>
      <c:valAx>
        <c:axId val="37574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553"/>
        <c:crosses val="autoZero"/>
        <c:crossBetween val="midCat"/>
        <c:dispUnits/>
      </c:valAx>
      <c:valAx>
        <c:axId val="2623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42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23.8515625" style="0" customWidth="1"/>
    <col min="3" max="3" width="17.8515625" style="0" customWidth="1"/>
    <col min="4" max="4" width="18.421875" style="0" customWidth="1"/>
    <col min="5" max="5" width="17.8515625" style="0" bestFit="1" customWidth="1"/>
    <col min="6" max="7" width="22.8515625" style="0" bestFit="1" customWidth="1"/>
    <col min="8" max="8" width="17.8515625" style="0" bestFit="1" customWidth="1"/>
    <col min="9" max="9" width="10.57421875" style="0" bestFit="1" customWidth="1"/>
    <col min="10" max="10" width="7.421875" style="0" bestFit="1" customWidth="1"/>
  </cols>
  <sheetData>
    <row r="1" ht="12.75">
      <c r="A1" s="1" t="s">
        <v>0</v>
      </c>
    </row>
    <row r="3" ht="12.75">
      <c r="A3" t="s">
        <v>1</v>
      </c>
    </row>
    <row r="4" ht="12.75">
      <c r="A4" t="s">
        <v>5</v>
      </c>
    </row>
    <row r="5" spans="1:4" ht="12.75">
      <c r="A5" s="5" t="s">
        <v>3</v>
      </c>
      <c r="B5" s="5" t="s">
        <v>2</v>
      </c>
      <c r="C5" s="5" t="s">
        <v>4</v>
      </c>
      <c r="D5" s="5" t="s">
        <v>6</v>
      </c>
    </row>
    <row r="6" spans="1:4" ht="12.75">
      <c r="A6" s="3">
        <v>100000</v>
      </c>
      <c r="B6">
        <v>-76.143</v>
      </c>
      <c r="C6" s="3">
        <f>100*(1/(10^(B6/20))-1)</f>
        <v>641331.080777259</v>
      </c>
      <c r="D6" s="4">
        <f>1000000000000/(2*PI()*A6*C6)</f>
        <v>2.4816346480355835</v>
      </c>
    </row>
    <row r="7" spans="1:4" ht="12.75">
      <c r="A7" s="3">
        <v>500000</v>
      </c>
      <c r="B7">
        <v>-62.231</v>
      </c>
      <c r="C7" s="3">
        <f aca="true" t="shared" si="0" ref="C7:C12">100*(1/(10^(B7/20))-1)</f>
        <v>129185.5537733288</v>
      </c>
      <c r="D7" s="4">
        <f aca="true" t="shared" si="1" ref="D7:D12">1000000000000/(2*PI()*A7*C7)</f>
        <v>2.463974313585424</v>
      </c>
    </row>
    <row r="8" spans="1:4" ht="12.75">
      <c r="A8" s="3">
        <v>750000</v>
      </c>
      <c r="B8">
        <v>-58.711</v>
      </c>
      <c r="C8" s="3">
        <f t="shared" si="0"/>
        <v>86108.48241758732</v>
      </c>
      <c r="D8" s="4">
        <f t="shared" si="1"/>
        <v>2.4644098331693676</v>
      </c>
    </row>
    <row r="9" spans="1:4" ht="12.75">
      <c r="A9" s="3">
        <v>1100000</v>
      </c>
      <c r="B9">
        <v>-55.595</v>
      </c>
      <c r="C9" s="3">
        <f t="shared" si="0"/>
        <v>60121.28247097434</v>
      </c>
      <c r="D9" s="4">
        <f t="shared" si="1"/>
        <v>2.4065739444526226</v>
      </c>
    </row>
    <row r="10" spans="1:4" ht="12.75">
      <c r="A10" s="3">
        <v>2000000</v>
      </c>
      <c r="B10">
        <v>-50.3</v>
      </c>
      <c r="C10" s="3">
        <f t="shared" si="0"/>
        <v>32634.06948788382</v>
      </c>
      <c r="D10" s="4">
        <f t="shared" si="1"/>
        <v>2.4384783385808726</v>
      </c>
    </row>
    <row r="11" spans="1:4" ht="12.75">
      <c r="A11" s="3">
        <v>3000000</v>
      </c>
      <c r="B11">
        <v>-46.771</v>
      </c>
      <c r="C11" s="3">
        <f t="shared" si="0"/>
        <v>21704.69418554663</v>
      </c>
      <c r="D11" s="4">
        <f t="shared" si="1"/>
        <v>2.4442476472497856</v>
      </c>
    </row>
    <row r="12" spans="1:4" ht="12.75">
      <c r="A12" s="3">
        <v>5000000</v>
      </c>
      <c r="B12">
        <v>-42.291</v>
      </c>
      <c r="C12" s="3">
        <f t="shared" si="0"/>
        <v>12918.171841940743</v>
      </c>
      <c r="D12" s="4">
        <f t="shared" si="1"/>
        <v>2.464047468004342</v>
      </c>
    </row>
    <row r="13" ht="12.75">
      <c r="A13" s="2"/>
    </row>
    <row r="14" ht="12.75">
      <c r="A14" s="2" t="s">
        <v>7</v>
      </c>
    </row>
    <row r="15" spans="1:4" ht="12.75">
      <c r="A15" s="2">
        <v>20000</v>
      </c>
      <c r="B15">
        <v>-88.367</v>
      </c>
      <c r="C15" s="3">
        <f aca="true" t="shared" si="2" ref="C15:C25">100*(1/(10^(B15/20))-1)</f>
        <v>2620193.864887395</v>
      </c>
      <c r="D15" s="4">
        <f aca="true" t="shared" si="3" ref="D15:D25">1000000000000/(2*PI()*A15*C15)</f>
        <v>3.0370833476235</v>
      </c>
    </row>
    <row r="16" spans="1:4" ht="12.75">
      <c r="A16" s="2">
        <v>50000</v>
      </c>
      <c r="B16">
        <v>-83.779</v>
      </c>
      <c r="C16" s="3">
        <f t="shared" si="2"/>
        <v>1544976.545787131</v>
      </c>
      <c r="D16" s="4">
        <f t="shared" si="3"/>
        <v>2.0602894396796096</v>
      </c>
    </row>
    <row r="17" spans="1:4" ht="12.75">
      <c r="A17" s="6">
        <v>100000</v>
      </c>
      <c r="B17">
        <v>-79.035</v>
      </c>
      <c r="C17" s="3">
        <f t="shared" si="2"/>
        <v>894749.5004785445</v>
      </c>
      <c r="D17" s="4">
        <f t="shared" si="3"/>
        <v>1.7787653751890724</v>
      </c>
    </row>
    <row r="18" spans="1:4" ht="12.75">
      <c r="A18" s="6">
        <v>250000</v>
      </c>
      <c r="B18">
        <v>-70.683</v>
      </c>
      <c r="C18" s="3">
        <f t="shared" si="2"/>
        <v>341997.57842885127</v>
      </c>
      <c r="D18" s="4">
        <f t="shared" si="3"/>
        <v>1.8614745031009712</v>
      </c>
    </row>
    <row r="19" spans="1:4" ht="12.75">
      <c r="A19" s="6">
        <v>500000</v>
      </c>
      <c r="B19">
        <v>-65.179</v>
      </c>
      <c r="C19" s="3">
        <f t="shared" si="2"/>
        <v>181430.66558397148</v>
      </c>
      <c r="D19" s="4">
        <f t="shared" si="3"/>
        <v>1.7544436887735906</v>
      </c>
    </row>
    <row r="20" spans="1:4" ht="12.75">
      <c r="A20" s="6">
        <v>750000</v>
      </c>
      <c r="B20">
        <v>-61.723</v>
      </c>
      <c r="C20" s="3">
        <f t="shared" si="2"/>
        <v>121841.06957333736</v>
      </c>
      <c r="D20" s="4">
        <f t="shared" si="3"/>
        <v>1.7416671696358057</v>
      </c>
    </row>
    <row r="21" spans="1:4" ht="12.75">
      <c r="A21" s="6">
        <v>1100000</v>
      </c>
      <c r="B21">
        <v>-58.798</v>
      </c>
      <c r="C21" s="3">
        <f t="shared" si="2"/>
        <v>86976.30662652332</v>
      </c>
      <c r="D21" s="4">
        <f t="shared" si="3"/>
        <v>1.6635140938210535</v>
      </c>
    </row>
    <row r="22" spans="1:4" ht="12.75">
      <c r="A22" s="6">
        <v>2000000</v>
      </c>
      <c r="B22">
        <v>-53.486</v>
      </c>
      <c r="C22" s="3">
        <f t="shared" si="2"/>
        <v>47138.9243513415</v>
      </c>
      <c r="D22" s="4">
        <f t="shared" si="3"/>
        <v>1.6881478022882173</v>
      </c>
    </row>
    <row r="23" spans="1:4" ht="12.75">
      <c r="A23" s="6">
        <v>3000000</v>
      </c>
      <c r="B23">
        <v>-49.979</v>
      </c>
      <c r="C23" s="3">
        <f t="shared" si="2"/>
        <v>31446.414109525107</v>
      </c>
      <c r="D23" s="4">
        <f t="shared" si="3"/>
        <v>1.687049197804373</v>
      </c>
    </row>
    <row r="24" spans="1:4" ht="12.75">
      <c r="A24" s="6">
        <v>4000000</v>
      </c>
      <c r="B24">
        <v>-47.423</v>
      </c>
      <c r="C24" s="3">
        <f t="shared" si="2"/>
        <v>23404.444954375693</v>
      </c>
      <c r="D24" s="4">
        <f t="shared" si="3"/>
        <v>1.7000503900236665</v>
      </c>
    </row>
    <row r="25" spans="1:4" ht="12.75">
      <c r="A25" s="6">
        <v>5000000</v>
      </c>
      <c r="B25">
        <v>-45.383</v>
      </c>
      <c r="C25" s="3">
        <f t="shared" si="2"/>
        <v>18484.46228842319</v>
      </c>
      <c r="D25" s="4">
        <f t="shared" si="3"/>
        <v>1.7220402801933168</v>
      </c>
    </row>
    <row r="27" spans="3:4" ht="13.5" thickBot="1">
      <c r="C27" t="s">
        <v>8</v>
      </c>
      <c r="D27" s="7">
        <f>AVERAGE(D17:D25)</f>
        <v>1.7330169445366739</v>
      </c>
    </row>
    <row r="28" spans="1:10" ht="14.25" thickBot="1" thickTop="1">
      <c r="A28" s="36" t="s">
        <v>32</v>
      </c>
      <c r="B28" s="14"/>
      <c r="C28" s="14"/>
      <c r="D28" s="17"/>
      <c r="E28" s="29" t="s">
        <v>30</v>
      </c>
      <c r="F28" s="29"/>
      <c r="G28" s="14"/>
      <c r="H28" s="14"/>
      <c r="I28" s="14"/>
      <c r="J28" s="14"/>
    </row>
    <row r="29" spans="1:5" ht="16.5" thickBot="1" thickTop="1">
      <c r="A29" s="8" t="s">
        <v>33</v>
      </c>
      <c r="B29" s="34">
        <v>990000</v>
      </c>
      <c r="C29" s="27" t="s">
        <v>27</v>
      </c>
      <c r="D29" s="33">
        <v>-58.179</v>
      </c>
      <c r="E29" s="30">
        <f>100*(1/(10^(D29/20))-1)</f>
        <v>80986.76978860356</v>
      </c>
    </row>
    <row r="30" spans="1:10" ht="14.25" thickBot="1" thickTop="1">
      <c r="A30" s="15"/>
      <c r="B30" s="15"/>
      <c r="C30" s="15"/>
      <c r="D30" s="28"/>
      <c r="E30" s="15"/>
      <c r="F30" s="15"/>
      <c r="G30" s="15"/>
      <c r="H30" s="15"/>
      <c r="I30" s="15"/>
      <c r="J30" s="15"/>
    </row>
    <row r="31" spans="1:10" ht="16.5" thickBot="1" thickTop="1">
      <c r="A31" s="27" t="s">
        <v>28</v>
      </c>
      <c r="B31" s="31">
        <v>999934.399</v>
      </c>
      <c r="C31" s="27" t="s">
        <v>27</v>
      </c>
      <c r="D31" s="32">
        <v>-11.188</v>
      </c>
      <c r="E31" s="15"/>
      <c r="F31" s="15"/>
      <c r="G31" s="15"/>
      <c r="H31" s="15"/>
      <c r="I31" s="15"/>
      <c r="J31" s="15"/>
    </row>
    <row r="32" spans="1:4" ht="16.5" thickBot="1" thickTop="1">
      <c r="A32" s="24" t="s">
        <v>29</v>
      </c>
      <c r="B32" s="31">
        <v>1001534.325</v>
      </c>
      <c r="D32" s="7"/>
    </row>
    <row r="33" ht="13.5" thickTop="1">
      <c r="D33" s="7"/>
    </row>
    <row r="34" ht="12.75">
      <c r="D34" s="7"/>
    </row>
    <row r="35" ht="12.75">
      <c r="D35" s="7"/>
    </row>
    <row r="36" spans="4:5" ht="13.5" thickBot="1">
      <c r="D36" s="7"/>
      <c r="E36" t="s">
        <v>35</v>
      </c>
    </row>
    <row r="37" spans="1:10" ht="14.25" thickBot="1" thickTop="1">
      <c r="A37" s="14"/>
      <c r="B37" s="35" t="s">
        <v>31</v>
      </c>
      <c r="C37" s="14"/>
      <c r="D37" s="17"/>
      <c r="E37" s="14" t="s">
        <v>34</v>
      </c>
      <c r="F37" s="14"/>
      <c r="G37" s="14"/>
      <c r="H37" s="14"/>
      <c r="I37" s="14"/>
      <c r="J37" s="14"/>
    </row>
    <row r="38" spans="1:10" ht="14.25" thickBot="1" thickTop="1">
      <c r="A38" s="25" t="s">
        <v>18</v>
      </c>
      <c r="B38" s="15"/>
      <c r="C38" s="15" t="str">
        <f>COMPLEX(1,0)</f>
        <v>1</v>
      </c>
      <c r="D38" s="15"/>
      <c r="E38" s="16"/>
      <c r="F38" s="15"/>
      <c r="G38" s="15"/>
      <c r="H38" s="15"/>
      <c r="I38" s="15"/>
      <c r="J38" s="15"/>
    </row>
    <row r="39" spans="1:5" ht="16.5" thickBot="1" thickTop="1">
      <c r="A39" s="24" t="s">
        <v>9</v>
      </c>
      <c r="B39" s="26">
        <f>100*(1/(10^(D31/20))-1)</f>
        <v>262.5767902411964</v>
      </c>
      <c r="C39" t="str">
        <f>COMPLEX(B39,0)</f>
        <v>262.576790241196</v>
      </c>
      <c r="D39" s="23" t="s">
        <v>26</v>
      </c>
      <c r="E39" s="22">
        <f>2*PI()*999930*B40/B39</f>
        <v>95424.77273107281</v>
      </c>
    </row>
    <row r="40" spans="1:5" ht="16.5" thickBot="1" thickTop="1">
      <c r="A40" s="24" t="s">
        <v>10</v>
      </c>
      <c r="B40" s="12">
        <f>1/(4*PI()*PI()*B31*B31*B41)</f>
        <v>3.9881180283684534</v>
      </c>
      <c r="E40" s="11"/>
    </row>
    <row r="41" spans="1:5" ht="16.5" thickBot="1" thickTop="1">
      <c r="A41" s="24" t="s">
        <v>11</v>
      </c>
      <c r="B41" s="12">
        <f>(2*B42*(B32-B31))/B31</f>
        <v>6.352274291512697E-15</v>
      </c>
      <c r="E41" s="11"/>
    </row>
    <row r="42" spans="1:5" ht="16.5" thickBot="1" thickTop="1">
      <c r="A42" s="24" t="s">
        <v>12</v>
      </c>
      <c r="B42" s="12">
        <f>1/(2*PI()*B29*E29)</f>
        <v>1.9850473009273514E-12</v>
      </c>
      <c r="E42" s="20"/>
    </row>
    <row r="43" spans="1:5" ht="15.75" thickTop="1">
      <c r="A43" s="13"/>
      <c r="B43" s="20"/>
      <c r="E43" s="20"/>
    </row>
    <row r="44" ht="12.75">
      <c r="A44" s="18" t="s">
        <v>24</v>
      </c>
    </row>
    <row r="45" spans="1:10" ht="12.75">
      <c r="A45" s="9" t="s">
        <v>13</v>
      </c>
      <c r="B45" s="5" t="s">
        <v>19</v>
      </c>
      <c r="C45" s="5" t="s">
        <v>14</v>
      </c>
      <c r="D45" s="5" t="s">
        <v>15</v>
      </c>
      <c r="E45" s="5" t="s">
        <v>16</v>
      </c>
      <c r="F45" s="5" t="s">
        <v>20</v>
      </c>
      <c r="G45" s="5" t="s">
        <v>21</v>
      </c>
      <c r="H45" s="5" t="s">
        <v>17</v>
      </c>
      <c r="I45" s="5" t="s">
        <v>22</v>
      </c>
      <c r="J45" s="5" t="s">
        <v>23</v>
      </c>
    </row>
    <row r="46" spans="1:10" ht="12.75">
      <c r="A46" s="2">
        <v>20000</v>
      </c>
      <c r="B46" s="10" t="str">
        <f aca="true" t="shared" si="4" ref="B46:B56">COMPLEX(0,-(2*PI()*$B$42*A46))</f>
        <v>-2.49448400704865E-07i</v>
      </c>
      <c r="C46" s="10" t="str">
        <f aca="true" t="shared" si="5" ref="C46:C56">COMPLEX(0,2*PI()*A46*$B$40)</f>
        <v>501161.691982854i</v>
      </c>
      <c r="D46" s="10" t="str">
        <f aca="true" t="shared" si="6" ref="D46:D56">COMPLEX(0,-1/(2*PI()*$B$41*A46))</f>
        <v>-1252739851.80822i</v>
      </c>
      <c r="E46" s="10" t="str">
        <f aca="true" t="shared" si="7" ref="E46:E56">IMSUM($C$39,C46,D46)</f>
        <v>262.576790241196-1252238690.11624i</v>
      </c>
      <c r="F46" s="10" t="str">
        <f aca="true" t="shared" si="8" ref="F46:F56">IMDIV($C$38,E46)</f>
        <v>1.67448823020569E-16+7.9856979974571E-10i</v>
      </c>
      <c r="G46" s="10" t="str">
        <f aca="true" t="shared" si="9" ref="G46:G56">IMSUM(B46,F46)</f>
        <v>1.67448823020569E-16-2.48649830905119E-07i</v>
      </c>
      <c r="H46" s="10" t="str">
        <f aca="true" t="shared" si="10" ref="H46:H56">IMDIV($C$38,G46)</f>
        <v>0.00270835608232252+4021720.00825363i</v>
      </c>
      <c r="I46" s="4">
        <f aca="true" t="shared" si="11" ref="I46:I56">IMABS(H46)</f>
        <v>4021720.00825363</v>
      </c>
      <c r="J46" s="4">
        <f>20*LOG(100/(100+I46))</f>
        <v>-92.08845260730597</v>
      </c>
    </row>
    <row r="47" spans="1:10" ht="12.75">
      <c r="A47" s="2">
        <v>50000</v>
      </c>
      <c r="B47" s="10" t="str">
        <f t="shared" si="4"/>
        <v>-6.23621001762162E-07i</v>
      </c>
      <c r="C47" s="10" t="str">
        <f t="shared" si="5"/>
        <v>1252904.22995713i</v>
      </c>
      <c r="D47" s="10" t="str">
        <f t="shared" si="6"/>
        <v>-501095940.723287i</v>
      </c>
      <c r="E47" s="10" t="str">
        <f t="shared" si="7"/>
        <v>262.576790241196-499843036.49333i</v>
      </c>
      <c r="F47" s="10" t="str">
        <f t="shared" si="8"/>
        <v>1.05096691119863E-15+2.00062805118836E-09i</v>
      </c>
      <c r="G47" s="10" t="str">
        <f t="shared" si="9"/>
        <v>1.05096691119863E-15-6.21620373710974E-07i</v>
      </c>
      <c r="H47" s="10" t="str">
        <f t="shared" si="10"/>
        <v>0.00271980997759735+1608698.88165048i</v>
      </c>
      <c r="I47" s="4">
        <f t="shared" si="11"/>
        <v>1608698.88165048</v>
      </c>
      <c r="J47" s="4">
        <f aca="true" t="shared" si="12" ref="J47:J56">20*LOG(100/(100+I47))</f>
        <v>-84.13003511381754</v>
      </c>
    </row>
    <row r="48" spans="1:10" ht="12.75">
      <c r="A48" s="6">
        <v>100000</v>
      </c>
      <c r="B48" s="10" t="str">
        <f t="shared" si="4"/>
        <v>-1.24724200352432E-06i</v>
      </c>
      <c r="C48" s="10" t="str">
        <f t="shared" si="5"/>
        <v>2505808.45991427i</v>
      </c>
      <c r="D48" s="10" t="str">
        <f t="shared" si="6"/>
        <v>-250547970.361643i</v>
      </c>
      <c r="E48" s="10" t="str">
        <f t="shared" si="7"/>
        <v>262.576790241196-248042161.901729i</v>
      </c>
      <c r="F48" s="10" t="str">
        <f t="shared" si="8"/>
        <v>4.26781238403204E-15+4.03157266624319E-09i</v>
      </c>
      <c r="G48" s="10" t="str">
        <f t="shared" si="9"/>
        <v>4.26781238403204E-15-1.24321043085808E-06i</v>
      </c>
      <c r="H48" s="10" t="str">
        <f t="shared" si="10"/>
        <v>0.00276131548689608+804369.055454101i</v>
      </c>
      <c r="I48" s="4">
        <f t="shared" si="11"/>
        <v>804369.055454101</v>
      </c>
      <c r="J48" s="4">
        <f t="shared" si="12"/>
        <v>-78.11018686543191</v>
      </c>
    </row>
    <row r="49" spans="1:10" ht="12.75">
      <c r="A49" s="6">
        <v>250000</v>
      </c>
      <c r="B49" s="10" t="str">
        <f t="shared" si="4"/>
        <v>-3.11810500881081E-06i</v>
      </c>
      <c r="C49" s="10" t="str">
        <f t="shared" si="5"/>
        <v>6264521.14978567i</v>
      </c>
      <c r="D49" s="10" t="str">
        <f t="shared" si="6"/>
        <v>-100219188.144657i</v>
      </c>
      <c r="E49" s="10" t="str">
        <f t="shared" si="7"/>
        <v>262.576790241196-93954666.9948713i</v>
      </c>
      <c r="F49" s="10" t="str">
        <f t="shared" si="8"/>
        <v>2.97453867463447E-14+1.06434308372013E-08i</v>
      </c>
      <c r="G49" s="10" t="str">
        <f t="shared" si="9"/>
        <v>2.97453867463447E-14-3.10746157797361E-06i</v>
      </c>
      <c r="H49" s="10" t="str">
        <f t="shared" si="10"/>
        <v>0.00308040688118719+321806.070616681i</v>
      </c>
      <c r="I49" s="4">
        <f t="shared" si="11"/>
        <v>321806.070616681</v>
      </c>
      <c r="J49" s="4">
        <f t="shared" si="12"/>
        <v>-70.15458333678569</v>
      </c>
    </row>
    <row r="50" spans="1:10" ht="12.75">
      <c r="A50" s="6">
        <v>500000</v>
      </c>
      <c r="B50" s="10" t="str">
        <f t="shared" si="4"/>
        <v>-6.23621001762161E-06i</v>
      </c>
      <c r="C50" s="10" t="str">
        <f t="shared" si="5"/>
        <v>12529042.2995713i</v>
      </c>
      <c r="D50" s="10" t="str">
        <f t="shared" si="6"/>
        <v>-50109594.0723287i</v>
      </c>
      <c r="E50" s="10" t="str">
        <f t="shared" si="7"/>
        <v>262.576790241196-37580551.7727574i</v>
      </c>
      <c r="F50" s="10" t="str">
        <f t="shared" si="8"/>
        <v>1.85921678081372E-13+2.66095081838605E-08i</v>
      </c>
      <c r="G50" s="10" t="str">
        <f t="shared" si="9"/>
        <v>1.85921678081372E-13-6.20960050943775E-06i</v>
      </c>
      <c r="H50" s="10" t="str">
        <f t="shared" si="10"/>
        <v>0.00482172800994951+161040.955610612i</v>
      </c>
      <c r="I50" s="4">
        <f t="shared" si="11"/>
        <v>161040.95561061206</v>
      </c>
      <c r="J50" s="4">
        <f t="shared" si="12"/>
        <v>-64.14411869605077</v>
      </c>
    </row>
    <row r="51" spans="1:10" ht="12.75">
      <c r="A51" s="6">
        <v>750000</v>
      </c>
      <c r="B51" s="10" t="str">
        <f t="shared" si="4"/>
        <v>-9.35431502643242E-06i</v>
      </c>
      <c r="C51" s="10" t="str">
        <f t="shared" si="5"/>
        <v>18793563.449357i</v>
      </c>
      <c r="D51" s="10" t="str">
        <f t="shared" si="6"/>
        <v>-33406396.0482191i</v>
      </c>
      <c r="E51" s="10" t="str">
        <f t="shared" si="7"/>
        <v>262.576790241196-14612832.5988621i</v>
      </c>
      <c r="F51" s="10" t="str">
        <f t="shared" si="8"/>
        <v>1.22966699577867E-12+6.8433001809313E-08i</v>
      </c>
      <c r="G51" s="10" t="str">
        <f t="shared" si="9"/>
        <v>1.22966699577867E-12-9.28588202462311E-06i</v>
      </c>
      <c r="H51" s="10" t="str">
        <f t="shared" si="10"/>
        <v>0.0142607114755425+107690.36235312i</v>
      </c>
      <c r="I51" s="4">
        <f t="shared" si="11"/>
        <v>107690.36235312096</v>
      </c>
      <c r="J51" s="4">
        <f t="shared" si="12"/>
        <v>-60.65159863742796</v>
      </c>
    </row>
    <row r="52" spans="1:10" ht="12.75">
      <c r="A52" s="6">
        <v>1100000</v>
      </c>
      <c r="B52" s="10" t="str">
        <f t="shared" si="4"/>
        <v>-0.0000137196620387676i</v>
      </c>
      <c r="C52" s="10" t="str">
        <f t="shared" si="5"/>
        <v>27563893.059057i</v>
      </c>
      <c r="D52" s="10" t="str">
        <f t="shared" si="6"/>
        <v>-22777088.2146949i</v>
      </c>
      <c r="E52" s="10" t="str">
        <f t="shared" si="7"/>
        <v>262.576790241196+4786804.8443621i</v>
      </c>
      <c r="F52" s="10" t="str">
        <f t="shared" si="8"/>
        <v>1.14594794496279E-11-2.08907617817093E-07i</v>
      </c>
      <c r="G52" s="10" t="str">
        <f t="shared" si="9"/>
        <v>1.14594794496279E-11-0.0000139285696565847i</v>
      </c>
      <c r="H52" s="10" t="str">
        <f t="shared" si="10"/>
        <v>0.0590679432902215+71794.8809285364i</v>
      </c>
      <c r="I52" s="4">
        <f t="shared" si="11"/>
        <v>71794.8809285607</v>
      </c>
      <c r="J52" s="4">
        <f t="shared" si="12"/>
        <v>-57.133959375495074</v>
      </c>
    </row>
    <row r="53" spans="1:10" ht="12.75">
      <c r="A53" s="6">
        <v>2000000</v>
      </c>
      <c r="B53" s="10" t="str">
        <f t="shared" si="4"/>
        <v>-0.0000249448400704865i</v>
      </c>
      <c r="C53" s="10" t="str">
        <f t="shared" si="5"/>
        <v>50116169.1982854i</v>
      </c>
      <c r="D53" s="10" t="str">
        <f t="shared" si="6"/>
        <v>-12527398.5180822i</v>
      </c>
      <c r="E53" s="10" t="str">
        <f t="shared" si="7"/>
        <v>262.576790241196+37588770.6802032i</v>
      </c>
      <c r="F53" s="10" t="str">
        <f t="shared" si="8"/>
        <v>1.85840382206167E-13-2.66036899280101E-08i</v>
      </c>
      <c r="G53" s="10" t="str">
        <f t="shared" si="9"/>
        <v>1.85840382206167E-13-0.0000249714437604145i</v>
      </c>
      <c r="H53" s="10" t="str">
        <f t="shared" si="10"/>
        <v>0.000298025060689247+40045.7422323827i</v>
      </c>
      <c r="I53" s="4">
        <f t="shared" si="11"/>
        <v>40045.7422323827</v>
      </c>
      <c r="J53" s="4">
        <f t="shared" si="12"/>
        <v>-52.07278983511592</v>
      </c>
    </row>
    <row r="54" spans="1:10" ht="12.75">
      <c r="A54" s="6">
        <v>3000000</v>
      </c>
      <c r="B54" s="10" t="str">
        <f t="shared" si="4"/>
        <v>-0.0000374172601057297i</v>
      </c>
      <c r="C54" s="10" t="str">
        <f t="shared" si="5"/>
        <v>75174253.7974281i</v>
      </c>
      <c r="D54" s="10" t="str">
        <f t="shared" si="6"/>
        <v>-8351599.01205478i</v>
      </c>
      <c r="E54" s="10" t="str">
        <f t="shared" si="7"/>
        <v>262.576790241196+66822654.7853733i</v>
      </c>
      <c r="F54" s="10" t="str">
        <f t="shared" si="8"/>
        <v>5.88042728270195E-14-1.49649846028483E-08i</v>
      </c>
      <c r="G54" s="10" t="str">
        <f t="shared" si="9"/>
        <v>5.88042728270195E-14-0.0000374322250903325i</v>
      </c>
      <c r="H54" s="10" t="str">
        <f t="shared" si="10"/>
        <v>0.0000419679345942059+26714.9494209006i</v>
      </c>
      <c r="I54" s="4">
        <f t="shared" si="11"/>
        <v>26714.9494209006</v>
      </c>
      <c r="J54" s="4">
        <f t="shared" si="12"/>
        <v>-48.56753964243187</v>
      </c>
    </row>
    <row r="55" spans="1:10" ht="12.75">
      <c r="A55" s="6">
        <v>4000000</v>
      </c>
      <c r="B55" s="10" t="str">
        <f t="shared" si="4"/>
        <v>-0.0000498896801409729i</v>
      </c>
      <c r="C55" s="10" t="str">
        <f t="shared" si="5"/>
        <v>100232338.396571i</v>
      </c>
      <c r="D55" s="10" t="str">
        <f t="shared" si="6"/>
        <v>-6263699.25904109i</v>
      </c>
      <c r="E55" s="10" t="str">
        <f t="shared" si="7"/>
        <v>262.576790241196+93968639.1375299i</v>
      </c>
      <c r="F55" s="10" t="str">
        <f t="shared" si="8"/>
        <v>2.97365417552349E-14-1.06418482716198E-08i</v>
      </c>
      <c r="G55" s="10" t="str">
        <f t="shared" si="9"/>
        <v>2.97365417552349E-14-0.0000499003219892445i</v>
      </c>
      <c r="H55" s="10" t="str">
        <f t="shared" si="10"/>
        <v>0.0000119421841669559+20039.9508487248i</v>
      </c>
      <c r="I55" s="4">
        <f t="shared" si="11"/>
        <v>20039.9508487248</v>
      </c>
      <c r="J55" s="4">
        <f t="shared" si="12"/>
        <v>-46.081168126582725</v>
      </c>
    </row>
    <row r="56" spans="1:10" ht="12.75">
      <c r="A56" s="6">
        <v>5000000</v>
      </c>
      <c r="B56" s="10" t="str">
        <f t="shared" si="4"/>
        <v>-0.0000623621001762162i</v>
      </c>
      <c r="C56" s="10" t="str">
        <f t="shared" si="5"/>
        <v>125290422.995713i</v>
      </c>
      <c r="D56" s="10" t="str">
        <f t="shared" si="6"/>
        <v>-5010959.40723287i</v>
      </c>
      <c r="E56" s="10" t="str">
        <f t="shared" si="7"/>
        <v>262.576790241196+120279463.58848i</v>
      </c>
      <c r="F56" s="10" t="str">
        <f t="shared" si="8"/>
        <v>1.8149863783489E-14-8.31397123133671E-09i</v>
      </c>
      <c r="G56" s="10" t="str">
        <f t="shared" si="9"/>
        <v>1.8149863783489E-14-0.0000623704141474475i</v>
      </c>
      <c r="H56" s="10" t="str">
        <f t="shared" si="10"/>
        <v>0.0000046656925190998+16033.2429032127i</v>
      </c>
      <c r="I56" s="4">
        <f t="shared" si="11"/>
        <v>16033.2429032127</v>
      </c>
      <c r="J56" s="4">
        <f t="shared" si="12"/>
        <v>-44.154433452446504</v>
      </c>
    </row>
    <row r="57" spans="1:10" ht="12.75">
      <c r="A57" s="6"/>
      <c r="B57" s="10"/>
      <c r="C57" s="10"/>
      <c r="D57" s="10"/>
      <c r="E57" s="10"/>
      <c r="F57" s="10"/>
      <c r="G57" s="10"/>
      <c r="H57" s="10"/>
      <c r="I57" s="4"/>
      <c r="J57" s="4"/>
    </row>
    <row r="58" spans="1:10" ht="12.75">
      <c r="A58" s="19" t="s">
        <v>25</v>
      </c>
      <c r="B58" s="10"/>
      <c r="C58" s="10"/>
      <c r="D58" s="10"/>
      <c r="E58" s="10"/>
      <c r="F58" s="10"/>
      <c r="G58" s="10"/>
      <c r="H58" s="10"/>
      <c r="I58" s="4"/>
      <c r="J58" s="4"/>
    </row>
    <row r="59" spans="1:10" ht="12.75">
      <c r="A59" s="9" t="s">
        <v>13</v>
      </c>
      <c r="B59" s="5" t="s">
        <v>19</v>
      </c>
      <c r="C59" s="5" t="s">
        <v>14</v>
      </c>
      <c r="D59" s="5" t="s">
        <v>15</v>
      </c>
      <c r="E59" s="5" t="s">
        <v>16</v>
      </c>
      <c r="F59" s="5" t="s">
        <v>20</v>
      </c>
      <c r="G59" s="5" t="s">
        <v>21</v>
      </c>
      <c r="H59" s="5" t="s">
        <v>17</v>
      </c>
      <c r="I59" s="5" t="s">
        <v>22</v>
      </c>
      <c r="J59" s="5" t="s">
        <v>23</v>
      </c>
    </row>
    <row r="60" spans="1:10" ht="12.75">
      <c r="A60" s="6">
        <v>900000</v>
      </c>
      <c r="B60" s="10" t="str">
        <f aca="true" t="shared" si="13" ref="B60:B91">COMPLEX(0,(2*PI()*$B$42*A60))</f>
        <v>0.0000112251780317189i</v>
      </c>
      <c r="C60" s="10" t="str">
        <f aca="true" t="shared" si="14" ref="C60:C91">COMPLEX(0,2*PI()*A60*$B$40)</f>
        <v>22552276.1392284i</v>
      </c>
      <c r="D60" s="10" t="str">
        <f aca="true" t="shared" si="15" ref="D60:D91">COMPLEX(0,-1/(2*PI()*$B$41*A60))</f>
        <v>-27838663.3735159i</v>
      </c>
      <c r="E60" s="10" t="str">
        <f aca="true" t="shared" si="16" ref="E60:E91">IMSUM($C$39,C60,D60)</f>
        <v>262.576790241196-5286387.2342875i</v>
      </c>
      <c r="F60" s="10" t="str">
        <f aca="true" t="shared" si="17" ref="F60:F91">IMDIV($C$38,E60)</f>
        <v>9.39590006542886E-12+1.89165105243683E-07i</v>
      </c>
      <c r="G60" s="10" t="str">
        <f aca="true" t="shared" si="18" ref="G60:G91">IMSUM(B60,F60)</f>
        <v>9.39590006542886E-12+0.0000114143431369626i</v>
      </c>
      <c r="H60" s="10" t="str">
        <f aca="true" t="shared" si="19" ref="H60:H91">IMDIV($C$38,G60)</f>
        <v>0.0721168154364084-87609.0711484801i</v>
      </c>
      <c r="I60" s="4">
        <f aca="true" t="shared" si="20" ref="I60:I91">IMABS(H60)</f>
        <v>87609.07114850979</v>
      </c>
      <c r="J60" s="4">
        <f aca="true" t="shared" si="21" ref="J60:J68">20*LOG(100/(100+I60))</f>
        <v>-58.860890235853304</v>
      </c>
    </row>
    <row r="61" spans="1:10" ht="12" customHeight="1">
      <c r="A61" s="6">
        <v>910000</v>
      </c>
      <c r="B61" s="10" t="str">
        <f t="shared" si="13"/>
        <v>0.0000113499022320713i</v>
      </c>
      <c r="C61" s="10" t="str">
        <f t="shared" si="14"/>
        <v>22802856.9852198i</v>
      </c>
      <c r="D61" s="10" t="str">
        <f t="shared" si="15"/>
        <v>-27532743.995785i</v>
      </c>
      <c r="E61" s="10" t="str">
        <f t="shared" si="16"/>
        <v>262.576790241196-4729887.0105652i</v>
      </c>
      <c r="F61" s="10" t="str">
        <f t="shared" si="17"/>
        <v>1.1736937753299E-11+2.11421540236467E-07i</v>
      </c>
      <c r="G61" s="10" t="str">
        <f t="shared" si="18"/>
        <v>1.1736937753299E-11+0.0000115613237723078i</v>
      </c>
      <c r="H61" s="10" t="str">
        <f t="shared" si="19"/>
        <v>0.0878091299412847-86495.2854615329i</v>
      </c>
      <c r="I61" s="4">
        <f t="shared" si="20"/>
        <v>86495.28546157746</v>
      </c>
      <c r="J61" s="4">
        <f t="shared" si="21"/>
        <v>-58.749884964190585</v>
      </c>
    </row>
    <row r="62" spans="1:10" ht="12.75">
      <c r="A62" s="6">
        <v>920000</v>
      </c>
      <c r="B62" s="10" t="str">
        <f t="shared" si="13"/>
        <v>0.0000114746264324238i</v>
      </c>
      <c r="C62" s="10" t="str">
        <f t="shared" si="14"/>
        <v>23053437.8312113i</v>
      </c>
      <c r="D62" s="10" t="str">
        <f t="shared" si="15"/>
        <v>-27233475.0393091i</v>
      </c>
      <c r="E62" s="10" t="str">
        <f t="shared" si="16"/>
        <v>262.576790241196-4180037.2080978i</v>
      </c>
      <c r="F62" s="10" t="str">
        <f t="shared" si="17"/>
        <v>1.50278218581621E-11+2.39232319300122E-07i</v>
      </c>
      <c r="G62" s="10" t="str">
        <f t="shared" si="18"/>
        <v>1.50278218581621E-11+0.0000117138587517239i</v>
      </c>
      <c r="H62" s="10" t="str">
        <f t="shared" si="19"/>
        <v>0.109520665073658-85368.9651884514i</v>
      </c>
      <c r="I62" s="4">
        <f t="shared" si="20"/>
        <v>85368.96518852166</v>
      </c>
      <c r="J62" s="4">
        <f t="shared" si="21"/>
        <v>-58.63616891581892</v>
      </c>
    </row>
    <row r="63" spans="1:10" ht="12.75">
      <c r="A63" s="6">
        <v>930000</v>
      </c>
      <c r="B63" s="10" t="str">
        <f t="shared" si="13"/>
        <v>0.0000115993506327762i</v>
      </c>
      <c r="C63" s="10" t="str">
        <f t="shared" si="14"/>
        <v>23304018.6772027i</v>
      </c>
      <c r="D63" s="10" t="str">
        <f t="shared" si="15"/>
        <v>-26940641.9743703i</v>
      </c>
      <c r="E63" s="10" t="str">
        <f t="shared" si="16"/>
        <v>262.576790241196-3636623.2971676i</v>
      </c>
      <c r="F63" s="10" t="str">
        <f t="shared" si="17"/>
        <v>1.98545340628782E-11+2.74980363120237E-07i</v>
      </c>
      <c r="G63" s="10" t="str">
        <f t="shared" si="18"/>
        <v>1.98545340628782E-11+0.0000118743309958964i</v>
      </c>
      <c r="H63" s="10" t="str">
        <f t="shared" si="19"/>
        <v>0.140812561367634-84215.2707670681i</v>
      </c>
      <c r="I63" s="4">
        <f t="shared" si="20"/>
        <v>84215.27076718584</v>
      </c>
      <c r="J63" s="4">
        <f t="shared" si="21"/>
        <v>-58.51812478058701</v>
      </c>
    </row>
    <row r="64" spans="1:10" ht="12.75">
      <c r="A64" s="6">
        <v>940000</v>
      </c>
      <c r="B64" s="10" t="str">
        <f t="shared" si="13"/>
        <v>0.0000117240748331286i</v>
      </c>
      <c r="C64" s="10" t="str">
        <f t="shared" si="14"/>
        <v>23554599.5231941i</v>
      </c>
      <c r="D64" s="10" t="str">
        <f t="shared" si="15"/>
        <v>-26654039.4001748i</v>
      </c>
      <c r="E64" s="10" t="str">
        <f t="shared" si="16"/>
        <v>262.576790241196-3099439.8769807i</v>
      </c>
      <c r="F64" s="10" t="str">
        <f t="shared" si="17"/>
        <v>2.73331635143064E-11+3.22638938812741E-07i</v>
      </c>
      <c r="G64" s="10" t="str">
        <f t="shared" si="18"/>
        <v>2.73331635143064E-11+0.0000120467137719413i</v>
      </c>
      <c r="H64" s="10" t="str">
        <f t="shared" si="19"/>
        <v>0.188344401771539-83010.1900755715i</v>
      </c>
      <c r="I64" s="4">
        <f t="shared" si="20"/>
        <v>83010.19007578517</v>
      </c>
      <c r="J64" s="4">
        <f t="shared" si="21"/>
        <v>-58.39308551115019</v>
      </c>
    </row>
    <row r="65" spans="1:10" ht="12.75">
      <c r="A65" s="6">
        <v>950000</v>
      </c>
      <c r="B65" s="10" t="str">
        <f t="shared" si="13"/>
        <v>0.0000118487990334811i</v>
      </c>
      <c r="C65" s="10" t="str">
        <f t="shared" si="14"/>
        <v>23805180.3691856i</v>
      </c>
      <c r="D65" s="10" t="str">
        <f t="shared" si="15"/>
        <v>-26373470.5643835i</v>
      </c>
      <c r="E65" s="10" t="str">
        <f t="shared" si="16"/>
        <v>262.576790241196-2568290.1951979i</v>
      </c>
      <c r="F65" s="10" t="str">
        <f t="shared" si="17"/>
        <v>3.98077969131281E-11+3.89364095777479E-07i</v>
      </c>
      <c r="G65" s="10" t="str">
        <f t="shared" si="18"/>
        <v>3.98077969131281E-11+0.0000122381631292586i</v>
      </c>
      <c r="H65" s="10" t="str">
        <f t="shared" si="19"/>
        <v>0.265788182467671-81711.6089585905i</v>
      </c>
      <c r="I65" s="4">
        <f t="shared" si="20"/>
        <v>81711.60895902276</v>
      </c>
      <c r="J65" s="4">
        <f t="shared" si="21"/>
        <v>-58.25629867712366</v>
      </c>
    </row>
    <row r="66" spans="1:10" ht="12.75">
      <c r="A66" s="6">
        <v>960000</v>
      </c>
      <c r="B66" s="10" t="str">
        <f t="shared" si="13"/>
        <v>0.0000119735232338335i</v>
      </c>
      <c r="C66" s="10" t="str">
        <f t="shared" si="14"/>
        <v>24055761.215177i</v>
      </c>
      <c r="D66" s="10" t="str">
        <f t="shared" si="15"/>
        <v>-26098746.9126712i</v>
      </c>
      <c r="E66" s="10" t="str">
        <f t="shared" si="16"/>
        <v>262.576790241196-2042985.6974942i</v>
      </c>
      <c r="F66" s="10" t="str">
        <f t="shared" si="17"/>
        <v>6.29108677396771E-11+4.89479679034271E-07i</v>
      </c>
      <c r="G66" s="10" t="str">
        <f t="shared" si="18"/>
        <v>6.29108677396771E-11+0.0000124630029128678i</v>
      </c>
      <c r="H66" s="10" t="str">
        <f t="shared" si="19"/>
        <v>0.405023556115398-80237.4842536576i</v>
      </c>
      <c r="I66" s="4">
        <f t="shared" si="20"/>
        <v>80237.48425467983</v>
      </c>
      <c r="J66" s="4">
        <f t="shared" si="21"/>
        <v>-58.09836455602431</v>
      </c>
    </row>
    <row r="67" spans="1:10" ht="12.75">
      <c r="A67" s="6">
        <v>970000</v>
      </c>
      <c r="B67" s="10" t="str">
        <f t="shared" si="13"/>
        <v>0.0000120982474341859i</v>
      </c>
      <c r="C67" s="10" t="str">
        <f t="shared" si="14"/>
        <v>24306342.0611684i</v>
      </c>
      <c r="D67" s="10" t="str">
        <f t="shared" si="15"/>
        <v>-25829687.6661488i</v>
      </c>
      <c r="E67" s="10" t="str">
        <f t="shared" si="16"/>
        <v>262.576790241196-1523345.6049804i</v>
      </c>
      <c r="F67" s="10" t="str">
        <f t="shared" si="17"/>
        <v>1.13151270424878E-10+6.56449834508807E-07i</v>
      </c>
      <c r="G67" s="10" t="str">
        <f t="shared" si="18"/>
        <v>1.13151270424878E-10+0.0000127546972686947i</v>
      </c>
      <c r="H67" s="10" t="str">
        <f t="shared" si="19"/>
        <v>0.695535216403545-78402.4880289172i</v>
      </c>
      <c r="I67" s="4">
        <f t="shared" si="20"/>
        <v>78402.48803200237</v>
      </c>
      <c r="J67" s="4">
        <f t="shared" si="21"/>
        <v>-57.897668426993235</v>
      </c>
    </row>
    <row r="68" spans="1:10" ht="12.75">
      <c r="A68" s="6">
        <v>980000</v>
      </c>
      <c r="B68" s="10" t="str">
        <f t="shared" si="13"/>
        <v>0.0000122229716345384i</v>
      </c>
      <c r="C68" s="10" t="str">
        <f t="shared" si="14"/>
        <v>24556922.9071598i</v>
      </c>
      <c r="D68" s="10" t="str">
        <f t="shared" si="15"/>
        <v>-25566119.4246575i</v>
      </c>
      <c r="E68" s="10" t="str">
        <f t="shared" si="16"/>
        <v>262.576790241196-1009196.5174977i</v>
      </c>
      <c r="F68" s="10" t="str">
        <f t="shared" si="17"/>
        <v>2.5781300408385E-10+9.90887220641413E-07i</v>
      </c>
      <c r="G68" s="10" t="str">
        <f t="shared" si="18"/>
        <v>2.5781300408385E-10+0.0000132138588551798i</v>
      </c>
      <c r="H68" s="10" t="str">
        <f t="shared" si="19"/>
        <v>1.47654093652819-75678.1202659306i</v>
      </c>
      <c r="I68" s="4">
        <f t="shared" si="20"/>
        <v>75678.12028033486</v>
      </c>
      <c r="J68" s="4">
        <f t="shared" si="21"/>
        <v>-57.5908765629856</v>
      </c>
    </row>
    <row r="69" spans="1:10" ht="12.75">
      <c r="A69" s="6">
        <v>990000</v>
      </c>
      <c r="B69" s="10" t="str">
        <f t="shared" si="13"/>
        <v>0.0000123476958348908i</v>
      </c>
      <c r="C69" s="10" t="str">
        <f t="shared" si="14"/>
        <v>24807503.7531513i</v>
      </c>
      <c r="D69" s="10" t="str">
        <f t="shared" si="15"/>
        <v>-25307875.7941054i</v>
      </c>
      <c r="E69" s="10" t="str">
        <f t="shared" si="16"/>
        <v>262.576790241196-500372.040954098i</v>
      </c>
      <c r="F69" s="10" t="str">
        <f t="shared" si="17"/>
        <v>1.0487455858554E-09+1.99851239233306E-06i</v>
      </c>
      <c r="G69" s="10" t="str">
        <f t="shared" si="18"/>
        <v>1.0487455858554E-09+0.0000143462082272239i</v>
      </c>
      <c r="H69" s="10" t="str">
        <f t="shared" si="19"/>
        <v>5.09560650561622-69704.8292355305i</v>
      </c>
      <c r="I69" s="4">
        <f t="shared" si="20"/>
        <v>69704.82942178161</v>
      </c>
      <c r="J69" s="4">
        <f aca="true" t="shared" si="22" ref="J69:J132">20*LOG(100/(100+I69))</f>
        <v>-56.87770940337303</v>
      </c>
    </row>
    <row r="70" spans="1:10" ht="12.75">
      <c r="A70" s="6">
        <v>995000</v>
      </c>
      <c r="B70" s="10" t="str">
        <f t="shared" si="13"/>
        <v>0.000012410057935067i</v>
      </c>
      <c r="C70" s="10" t="str">
        <f t="shared" si="14"/>
        <v>24932794.176147i</v>
      </c>
      <c r="D70" s="10" t="str">
        <f t="shared" si="15"/>
        <v>-25180700.5388586i</v>
      </c>
      <c r="E70" s="10" t="str">
        <f t="shared" si="16"/>
        <v>262.576790241196-247906.362711601i</v>
      </c>
      <c r="F70" s="10" t="str">
        <f t="shared" si="17"/>
        <v>4.27248455199266E-09+0.0000040337765727621i</v>
      </c>
      <c r="G70" s="10" t="str">
        <f t="shared" si="18"/>
        <v>4.27248455199266E-09+0.0000164438345078291i</v>
      </c>
      <c r="H70" s="10" t="str">
        <f t="shared" si="19"/>
        <v>15.800625404172-60813.062307089i</v>
      </c>
      <c r="I70" s="4">
        <f t="shared" si="20"/>
        <v>60813.064359771015</v>
      </c>
      <c r="J70" s="4">
        <f t="shared" si="22"/>
        <v>-55.694208962960076</v>
      </c>
    </row>
    <row r="71" spans="1:10" ht="12.75">
      <c r="A71" s="6">
        <v>999940</v>
      </c>
      <c r="B71" s="10" t="str">
        <f t="shared" si="13"/>
        <v>0.0000124716716900411i</v>
      </c>
      <c r="C71" s="10" t="str">
        <f t="shared" si="14"/>
        <v>25056581.1140667i</v>
      </c>
      <c r="D71" s="10" t="str">
        <f t="shared" si="15"/>
        <v>-25056300.4141892i</v>
      </c>
      <c r="E71" s="10" t="str">
        <f t="shared" si="16"/>
        <v>262.576790241196+280.699877500534i</v>
      </c>
      <c r="F71" s="10" t="str">
        <f t="shared" si="17"/>
        <v>0.00177730189358077-0.00189997152205008i</v>
      </c>
      <c r="G71" s="10" t="str">
        <f t="shared" si="18"/>
        <v>0.00177730189358077-0.00188749985036004i</v>
      </c>
      <c r="H71" s="10" t="str">
        <f t="shared" si="19"/>
        <v>264.422089866755+280.81703893864i</v>
      </c>
      <c r="I71" s="4">
        <f t="shared" si="20"/>
        <v>385.7165422532043</v>
      </c>
      <c r="J71" s="4">
        <f t="shared" si="22"/>
        <v>-13.727657893506253</v>
      </c>
    </row>
    <row r="72" spans="1:10" ht="12.75">
      <c r="A72" s="6">
        <v>1000000</v>
      </c>
      <c r="B72" s="10" t="str">
        <f t="shared" si="13"/>
        <v>0.0000124724200352432i</v>
      </c>
      <c r="C72" s="10" t="str">
        <f t="shared" si="14"/>
        <v>25058084.5991427i</v>
      </c>
      <c r="D72" s="10" t="str">
        <f t="shared" si="15"/>
        <v>-25054797.0361644i</v>
      </c>
      <c r="E72" s="10" t="str">
        <f t="shared" si="16"/>
        <v>262.576790241196+3287.5629783012i</v>
      </c>
      <c r="F72" s="10" t="str">
        <f t="shared" si="17"/>
        <v>0.0000241405150405275-0.0003022485858383i</v>
      </c>
      <c r="G72" s="10" t="str">
        <f t="shared" si="18"/>
        <v>0.0000241405150405275-0.000289776165803057i</v>
      </c>
      <c r="H72" s="10" t="str">
        <f t="shared" si="19"/>
        <v>285.507524109808+3427.15453690901i</v>
      </c>
      <c r="I72" s="4">
        <f t="shared" si="20"/>
        <v>3439.0264270835896</v>
      </c>
      <c r="J72" s="4">
        <f t="shared" si="22"/>
        <v>-30.97767611340994</v>
      </c>
    </row>
    <row r="73" spans="1:10" ht="12.75">
      <c r="A73" s="6">
        <v>1001540</v>
      </c>
      <c r="B73" s="10" t="str">
        <f t="shared" si="13"/>
        <v>0.0000124916275620975i</v>
      </c>
      <c r="C73" s="10" t="str">
        <f t="shared" si="14"/>
        <v>25096674.0494254i</v>
      </c>
      <c r="D73" s="10" t="str">
        <f t="shared" si="15"/>
        <v>-25016271.9773193i</v>
      </c>
      <c r="E73" s="10" t="str">
        <f t="shared" si="16"/>
        <v>262.576790241196+80402.0721061006i</v>
      </c>
      <c r="F73" s="10" t="str">
        <f t="shared" si="17"/>
        <v>4.06178770240372E-08-0.000012437357750788i</v>
      </c>
      <c r="G73" s="10" t="str">
        <f t="shared" si="18"/>
        <v>4.06178770240372E-08+5.42698113094994E-08i</v>
      </c>
      <c r="H73" s="10" t="str">
        <f t="shared" si="19"/>
        <v>8839534.65731338-11810560.1046624i</v>
      </c>
      <c r="I73" s="4">
        <f t="shared" si="20"/>
        <v>14752176.21043375</v>
      </c>
      <c r="J73" s="4">
        <f t="shared" si="22"/>
        <v>-103.37718070372502</v>
      </c>
    </row>
    <row r="74" spans="1:10" ht="12.75">
      <c r="A74" s="6">
        <v>1005000</v>
      </c>
      <c r="B74" s="10" t="str">
        <f t="shared" si="13"/>
        <v>0.0000125347821354194i</v>
      </c>
      <c r="C74" s="10" t="str">
        <f t="shared" si="14"/>
        <v>25183375.0221384i</v>
      </c>
      <c r="D74" s="10" t="str">
        <f t="shared" si="15"/>
        <v>-24930146.3046411i</v>
      </c>
      <c r="E74" s="10" t="str">
        <f t="shared" si="16"/>
        <v>262.576790241196+253228.717497297i</v>
      </c>
      <c r="F74" s="10" t="str">
        <f t="shared" si="17"/>
        <v>4.09477419088702E-09-3.94899494295314E-06i</v>
      </c>
      <c r="G74" s="10" t="str">
        <f t="shared" si="18"/>
        <v>4.09477419088702E-09+8.58578719246626E-06i</v>
      </c>
      <c r="H74" s="10" t="str">
        <f t="shared" si="19"/>
        <v>55.5481524607121-116471.530230836i</v>
      </c>
      <c r="I74" s="4">
        <f t="shared" si="20"/>
        <v>116471.54347697888</v>
      </c>
      <c r="J74" s="4">
        <f t="shared" si="22"/>
        <v>-61.33185093655074</v>
      </c>
    </row>
    <row r="75" spans="1:10" ht="12.75">
      <c r="A75" s="6">
        <v>1010000</v>
      </c>
      <c r="B75" s="10" t="str">
        <f t="shared" si="13"/>
        <v>0.0000125971442355957i</v>
      </c>
      <c r="C75" s="10" t="str">
        <f t="shared" si="14"/>
        <v>25308665.4451341i</v>
      </c>
      <c r="D75" s="10" t="str">
        <f t="shared" si="15"/>
        <v>-24806729.7387766i</v>
      </c>
      <c r="E75" s="10" t="str">
        <f t="shared" si="16"/>
        <v>262.576790241196+501935.706357498i</v>
      </c>
      <c r="F75" s="10" t="str">
        <f t="shared" si="17"/>
        <v>1.04222151364927E-09-1.99228648942656E-06i</v>
      </c>
      <c r="G75" s="10" t="str">
        <f t="shared" si="18"/>
        <v>1.04222151364927E-09+0.0000106048577461691i</v>
      </c>
      <c r="H75" s="10" t="str">
        <f t="shared" si="19"/>
        <v>9.26723839081074-94296.4077667826i</v>
      </c>
      <c r="I75" s="4">
        <f t="shared" si="20"/>
        <v>94296.40822216426</v>
      </c>
      <c r="J75" s="4">
        <f t="shared" si="22"/>
        <v>-59.49910939465401</v>
      </c>
    </row>
    <row r="76" spans="1:10" ht="12.75">
      <c r="A76" s="6">
        <v>1015000</v>
      </c>
      <c r="B76" s="10" t="str">
        <f t="shared" si="13"/>
        <v>0.0000126595063357719i</v>
      </c>
      <c r="C76" s="10" t="str">
        <f t="shared" si="14"/>
        <v>25433955.8681298i</v>
      </c>
      <c r="D76" s="10" t="str">
        <f t="shared" si="15"/>
        <v>-24684529.0996693i</v>
      </c>
      <c r="E76" s="10" t="str">
        <f t="shared" si="16"/>
        <v>262.576790241196+749426.768460501i</v>
      </c>
      <c r="F76" s="10" t="str">
        <f t="shared" si="17"/>
        <v>4.67517507653005E-10-1.33435302730778E-06i</v>
      </c>
      <c r="G76" s="10" t="str">
        <f t="shared" si="18"/>
        <v>4.67517507653005E-10+0.0000113251533084641i</v>
      </c>
      <c r="H76" s="10" t="str">
        <f t="shared" si="19"/>
        <v>3.64510211060315-88299.0252810511i</v>
      </c>
      <c r="I76" s="4">
        <f t="shared" si="20"/>
        <v>88299.02535628845</v>
      </c>
      <c r="J76" s="4">
        <f t="shared" si="22"/>
        <v>-58.92894953448789</v>
      </c>
    </row>
    <row r="77" spans="1:10" ht="12.75">
      <c r="A77" s="6">
        <v>1020000</v>
      </c>
      <c r="B77" s="10" t="str">
        <f t="shared" si="13"/>
        <v>0.0000127218684359481i</v>
      </c>
      <c r="C77" s="10" t="str">
        <f t="shared" si="14"/>
        <v>25559246.2911255i</v>
      </c>
      <c r="D77" s="10" t="str">
        <f t="shared" si="15"/>
        <v>-24563526.5060435i</v>
      </c>
      <c r="E77" s="10" t="str">
        <f t="shared" si="16"/>
        <v>262.576790241196+995719.785081998i</v>
      </c>
      <c r="F77" s="10" t="str">
        <f t="shared" si="17"/>
        <v>2.64839056225096E-10-1.00429854406987E-06i</v>
      </c>
      <c r="G77" s="10" t="str">
        <f t="shared" si="18"/>
        <v>2.64839056225096E-10+0.0000117175698918782i</v>
      </c>
      <c r="H77" s="10" t="str">
        <f t="shared" si="19"/>
        <v>1.92888762160336-85341.9274402865i</v>
      </c>
      <c r="I77" s="4">
        <f t="shared" si="20"/>
        <v>85341.92746208473</v>
      </c>
      <c r="J77" s="4">
        <f t="shared" si="22"/>
        <v>-58.63342073861134</v>
      </c>
    </row>
    <row r="78" spans="1:10" ht="12.75">
      <c r="A78" s="6">
        <v>1025000</v>
      </c>
      <c r="B78" s="10" t="str">
        <f t="shared" si="13"/>
        <v>0.0000127842305361243i</v>
      </c>
      <c r="C78" s="10" t="str">
        <f t="shared" si="14"/>
        <v>25684536.7141213i</v>
      </c>
      <c r="D78" s="10" t="str">
        <f t="shared" si="15"/>
        <v>-24443704.4255262i</v>
      </c>
      <c r="E78" s="10" t="str">
        <f t="shared" si="16"/>
        <v>262.576790241196+1240832.2885951i</v>
      </c>
      <c r="F78" s="10" t="str">
        <f t="shared" si="17"/>
        <v>1.70541525576618E-10-8.05910649175625E-07i</v>
      </c>
      <c r="G78" s="10" t="str">
        <f t="shared" si="18"/>
        <v>1.70541525576618E-10+0.0000119783198869487i</v>
      </c>
      <c r="H78" s="10" t="str">
        <f t="shared" si="19"/>
        <v>1.18860712603494-83484.1621559022i</v>
      </c>
      <c r="I78" s="4">
        <f t="shared" si="20"/>
        <v>83484.16216436362</v>
      </c>
      <c r="J78" s="4">
        <f t="shared" si="22"/>
        <v>-58.442479870253436</v>
      </c>
    </row>
    <row r="79" spans="1:10" ht="12.75">
      <c r="A79" s="6">
        <v>1030000</v>
      </c>
      <c r="B79" s="10" t="str">
        <f t="shared" si="13"/>
        <v>0.0000128465926363005i</v>
      </c>
      <c r="C79" s="10" t="str">
        <f t="shared" si="14"/>
        <v>25809827.137117i</v>
      </c>
      <c r="D79" s="10" t="str">
        <f t="shared" si="15"/>
        <v>-24325045.666179i</v>
      </c>
      <c r="E79" s="10" t="str">
        <f t="shared" si="16"/>
        <v>262.576790241196+1484781.470938i</v>
      </c>
      <c r="F79" s="10" t="str">
        <f t="shared" si="17"/>
        <v>1.19105342737607E-10-6.7349976296105E-07i</v>
      </c>
      <c r="G79" s="10" t="str">
        <f t="shared" si="18"/>
        <v>1.19105342737607E-10+0.0000121730928733394i</v>
      </c>
      <c r="H79" s="10" t="str">
        <f t="shared" si="19"/>
        <v>0.803765520758051-82148.3915640201i</v>
      </c>
      <c r="I79" s="4">
        <f t="shared" si="20"/>
        <v>82148.39156795225</v>
      </c>
      <c r="J79" s="4">
        <f t="shared" si="22"/>
        <v>-58.30254827469118</v>
      </c>
    </row>
    <row r="80" spans="1:10" ht="12.75">
      <c r="A80" s="6">
        <v>1035000</v>
      </c>
      <c r="B80" s="10" t="str">
        <f t="shared" si="13"/>
        <v>0.0000129089547364767i</v>
      </c>
      <c r="C80" s="10" t="str">
        <f t="shared" si="14"/>
        <v>25935117.5601127i</v>
      </c>
      <c r="D80" s="10" t="str">
        <f t="shared" si="15"/>
        <v>-24207533.3682747i</v>
      </c>
      <c r="E80" s="10" t="str">
        <f t="shared" si="16"/>
        <v>262.576790241196+1727584.191838i</v>
      </c>
      <c r="F80" s="10" t="str">
        <f t="shared" si="17"/>
        <v>8.79787692631876E-11-5.78842977160438E-07i</v>
      </c>
      <c r="G80" s="10" t="str">
        <f t="shared" si="18"/>
        <v>8.79787692631876E-11+0.0000123301117593163i</v>
      </c>
      <c r="H80" s="10" t="str">
        <f t="shared" si="19"/>
        <v>0.578687173283907-81102.2656946734i</v>
      </c>
      <c r="I80" s="4">
        <f t="shared" si="20"/>
        <v>81102.26569673796</v>
      </c>
      <c r="J80" s="4">
        <f t="shared" si="22"/>
        <v>-58.191362940947485</v>
      </c>
    </row>
    <row r="81" spans="1:10" ht="12.75">
      <c r="A81" s="6">
        <v>1040000</v>
      </c>
      <c r="B81" s="10" t="str">
        <f t="shared" si="13"/>
        <v>0.000012971316836653i</v>
      </c>
      <c r="C81" s="10" t="str">
        <f t="shared" si="14"/>
        <v>26060407.9831084i</v>
      </c>
      <c r="D81" s="10" t="str">
        <f t="shared" si="15"/>
        <v>-24091150.9963119i</v>
      </c>
      <c r="E81" s="10" t="str">
        <f t="shared" si="16"/>
        <v>262.576790241196+1969256.9867965i</v>
      </c>
      <c r="F81" s="10" t="str">
        <f t="shared" si="17"/>
        <v>6.77098010101882E-11-5.07805730245362E-07i</v>
      </c>
      <c r="G81" s="10" t="str">
        <f t="shared" si="18"/>
        <v>6.77098010101882E-11+0.0000124635111064076i</v>
      </c>
      <c r="H81" s="10" t="str">
        <f t="shared" si="19"/>
        <v>0.435883799003891-80234.2126093487i</v>
      </c>
      <c r="I81" s="4">
        <f t="shared" si="20"/>
        <v>80234.21261053269</v>
      </c>
      <c r="J81" s="4">
        <f t="shared" si="22"/>
        <v>-58.098010826767</v>
      </c>
    </row>
    <row r="82" spans="1:10" ht="12.75">
      <c r="A82" s="6">
        <v>1045000</v>
      </c>
      <c r="B82" s="10" t="str">
        <f t="shared" si="13"/>
        <v>0.0000130336789368292i</v>
      </c>
      <c r="C82" s="10" t="str">
        <f t="shared" si="14"/>
        <v>26185698.4061041i</v>
      </c>
      <c r="D82" s="10" t="str">
        <f t="shared" si="15"/>
        <v>-23975882.3312578i</v>
      </c>
      <c r="E82" s="10" t="str">
        <f t="shared" si="16"/>
        <v>262.576790241196+2209816.0748463i</v>
      </c>
      <c r="F82" s="10" t="str">
        <f t="shared" si="17"/>
        <v>5.37704996618629E-11-4.52526342469777E-07i</v>
      </c>
      <c r="G82" s="10" t="str">
        <f t="shared" si="18"/>
        <v>5.37704996618629E-11+0.0000125811525943594i</v>
      </c>
      <c r="H82" s="10" t="str">
        <f t="shared" si="19"/>
        <v>0.339705995980607-79483.9735454819i</v>
      </c>
      <c r="I82" s="4">
        <f t="shared" si="20"/>
        <v>79483.97354620784</v>
      </c>
      <c r="J82" s="4">
        <f t="shared" si="22"/>
        <v>-58.01651238459894</v>
      </c>
    </row>
    <row r="83" spans="1:10" ht="12.75">
      <c r="A83" s="6">
        <v>1050000</v>
      </c>
      <c r="B83" s="10" t="str">
        <f t="shared" si="13"/>
        <v>0.0000130960410370054i</v>
      </c>
      <c r="C83" s="10" t="str">
        <f t="shared" si="14"/>
        <v>26310988.8290998i</v>
      </c>
      <c r="D83" s="10" t="str">
        <f t="shared" si="15"/>
        <v>-23861711.4630137i</v>
      </c>
      <c r="E83" s="10" t="str">
        <f t="shared" si="16"/>
        <v>262.576790241196+2449277.3660861i</v>
      </c>
      <c r="F83" s="10" t="str">
        <f t="shared" si="17"/>
        <v>4.37703875388831E-11-4.08283684956797E-07i</v>
      </c>
      <c r="G83" s="10" t="str">
        <f t="shared" si="18"/>
        <v>4.37703875388831E-11+0.0000126877573520486i</v>
      </c>
      <c r="H83" s="10" t="str">
        <f t="shared" si="19"/>
        <v>0.271900911267933-78816.1352901848i</v>
      </c>
      <c r="I83" s="4">
        <f t="shared" si="20"/>
        <v>78816.13529065381</v>
      </c>
      <c r="J83" s="4">
        <f t="shared" si="22"/>
        <v>-57.94331617350863</v>
      </c>
    </row>
    <row r="84" spans="1:10" ht="12.75">
      <c r="A84" s="6">
        <v>1055000</v>
      </c>
      <c r="B84" s="10" t="str">
        <f t="shared" si="13"/>
        <v>0.0000131584031371816i</v>
      </c>
      <c r="C84" s="10" t="str">
        <f t="shared" si="14"/>
        <v>26436279.2520955i</v>
      </c>
      <c r="D84" s="10" t="str">
        <f t="shared" si="15"/>
        <v>-23748622.7830942i</v>
      </c>
      <c r="E84" s="10" t="str">
        <f t="shared" si="16"/>
        <v>262.576790241196+2687656.4690013i</v>
      </c>
      <c r="F84" s="10" t="str">
        <f t="shared" si="17"/>
        <v>3.63503683878256E-11-3.72071357328946E-07i</v>
      </c>
      <c r="G84" s="10" t="str">
        <f t="shared" si="18"/>
        <v>3.63503683878256E-11+0.0000127863317798527i</v>
      </c>
      <c r="H84" s="10" t="str">
        <f t="shared" si="19"/>
        <v>0.222339629622315-78208.5133726632i</v>
      </c>
      <c r="I84" s="4">
        <f t="shared" si="20"/>
        <v>78208.51337297926</v>
      </c>
      <c r="J84" s="4">
        <f t="shared" si="22"/>
        <v>-57.87617958596651</v>
      </c>
    </row>
    <row r="85" spans="1:10" ht="12.75">
      <c r="A85" s="6">
        <v>1060000</v>
      </c>
      <c r="B85" s="10" t="str">
        <f t="shared" si="13"/>
        <v>0.0000132207652373578i</v>
      </c>
      <c r="C85" s="10" t="str">
        <f t="shared" si="14"/>
        <v>26561569.6750912i</v>
      </c>
      <c r="D85" s="10" t="str">
        <f t="shared" si="15"/>
        <v>-23636600.9775135i</v>
      </c>
      <c r="E85" s="10" t="str">
        <f t="shared" si="16"/>
        <v>262.576790241196+2924968.6975777i</v>
      </c>
      <c r="F85" s="10" t="str">
        <f t="shared" si="17"/>
        <v>3.06912011971509E-11-3.4188399785931E-07i</v>
      </c>
      <c r="G85" s="10" t="str">
        <f t="shared" si="18"/>
        <v>3.06912011971509E-11+0.0000128788812394985i</v>
      </c>
      <c r="H85" s="10" t="str">
        <f t="shared" si="19"/>
        <v>0.18503658703873-77646.4959493066i</v>
      </c>
      <c r="I85" s="4">
        <f t="shared" si="20"/>
        <v>77646.49594952707</v>
      </c>
      <c r="J85" s="4">
        <f t="shared" si="22"/>
        <v>-57.813616487976766</v>
      </c>
    </row>
    <row r="86" spans="1:10" ht="12.75">
      <c r="A86" s="6">
        <v>1065000</v>
      </c>
      <c r="B86" s="10" t="str">
        <f t="shared" si="13"/>
        <v>0.000013283127337534i</v>
      </c>
      <c r="C86" s="10" t="str">
        <f t="shared" si="14"/>
        <v>26686860.098087i</v>
      </c>
      <c r="D86" s="10" t="str">
        <f t="shared" si="15"/>
        <v>-23525631.0198726i</v>
      </c>
      <c r="E86" s="10" t="str">
        <f t="shared" si="16"/>
        <v>262.576790241196+3161229.0782144i</v>
      </c>
      <c r="F86" s="10" t="str">
        <f t="shared" si="17"/>
        <v>2.62751011138059E-11-3.16332656811322E-07i</v>
      </c>
      <c r="G86" s="10" t="str">
        <f t="shared" si="18"/>
        <v>2.62751011138059E-11+0.0000129667946807227i</v>
      </c>
      <c r="H86" s="10" t="str">
        <f t="shared" si="19"/>
        <v>0.156271264961415-77120.0612501839i</v>
      </c>
      <c r="I86" s="4">
        <f t="shared" si="20"/>
        <v>77120.06125034223</v>
      </c>
      <c r="J86" s="4">
        <f t="shared" si="22"/>
        <v>-57.754602835342354</v>
      </c>
    </row>
    <row r="87" spans="1:10" ht="12.75">
      <c r="A87" s="6">
        <v>1070000</v>
      </c>
      <c r="B87" s="10" t="str">
        <f t="shared" si="13"/>
        <v>0.0000133454894377103i</v>
      </c>
      <c r="C87" s="10" t="str">
        <f t="shared" si="14"/>
        <v>26812150.5210827i</v>
      </c>
      <c r="D87" s="10" t="str">
        <f t="shared" si="15"/>
        <v>-23415698.1646396i</v>
      </c>
      <c r="E87" s="10" t="str">
        <f t="shared" si="16"/>
        <v>262.576790241196+3396452.3564431i</v>
      </c>
      <c r="F87" s="10" t="str">
        <f t="shared" si="17"/>
        <v>2.27617305920946E-11-2.94424855430782E-07i</v>
      </c>
      <c r="G87" s="10" t="str">
        <f t="shared" si="18"/>
        <v>2.27617305920946E-11+0.0000130510645822795i</v>
      </c>
      <c r="H87" s="10" t="str">
        <f t="shared" si="19"/>
        <v>0.133632902456128-76622.1018747191i</v>
      </c>
      <c r="I87" s="4">
        <f t="shared" si="20"/>
        <v>76622.10187483564</v>
      </c>
      <c r="J87" s="4">
        <f t="shared" si="22"/>
        <v>-57.69840984470645</v>
      </c>
    </row>
    <row r="88" spans="1:10" ht="12.75">
      <c r="A88" s="6">
        <v>1075000</v>
      </c>
      <c r="B88" s="10" t="str">
        <f t="shared" si="13"/>
        <v>0.0000134078515378865i</v>
      </c>
      <c r="C88" s="10" t="str">
        <f t="shared" si="14"/>
        <v>26937440.9440784i</v>
      </c>
      <c r="D88" s="10" t="str">
        <f t="shared" si="15"/>
        <v>-23306787.940618i</v>
      </c>
      <c r="E88" s="10" t="str">
        <f t="shared" si="16"/>
        <v>262.576790241196+3630653.0034604i</v>
      </c>
      <c r="F88" s="10" t="str">
        <f t="shared" si="17"/>
        <v>1.99198858666851E-11-2.75432544453131E-07i</v>
      </c>
      <c r="G88" s="10" t="str">
        <f t="shared" si="18"/>
        <v>1.99198858666851E-11+0.0000131324189934334i</v>
      </c>
      <c r="H88" s="10" t="str">
        <f t="shared" si="19"/>
        <v>0.115504095786726-76147.4333477883i</v>
      </c>
      <c r="I88" s="4">
        <f t="shared" si="20"/>
        <v>76147.4333478759</v>
      </c>
      <c r="J88" s="4">
        <f t="shared" si="22"/>
        <v>-57.64450457962485</v>
      </c>
    </row>
    <row r="89" spans="1:10" ht="12.75">
      <c r="A89" s="6">
        <v>1080000</v>
      </c>
      <c r="B89" s="10" t="str">
        <f t="shared" si="13"/>
        <v>0.0000134702136380627i</v>
      </c>
      <c r="C89" s="10" t="str">
        <f t="shared" si="14"/>
        <v>27062731.3670741i</v>
      </c>
      <c r="D89" s="10" t="str">
        <f t="shared" si="15"/>
        <v>-23198886.1445966i</v>
      </c>
      <c r="E89" s="10" t="str">
        <f t="shared" si="16"/>
        <v>262.576790241196+3863845.2224775i</v>
      </c>
      <c r="F89" s="10" t="str">
        <f t="shared" si="17"/>
        <v>1.75880175714862E-11-2.58809537598557E-07i</v>
      </c>
      <c r="G89" s="10" t="str">
        <f t="shared" si="18"/>
        <v>1.75880175714862E-11+0.0000132114041004641i</v>
      </c>
      <c r="H89" s="10" t="str">
        <f t="shared" si="19"/>
        <v>0.100767141180299-75692.1817237502i</v>
      </c>
      <c r="I89" s="4">
        <f t="shared" si="20"/>
        <v>75692.18172381727</v>
      </c>
      <c r="J89" s="4">
        <f t="shared" si="22"/>
        <v>-57.59248817350528</v>
      </c>
    </row>
    <row r="90" spans="1:10" ht="12.75">
      <c r="A90" s="6">
        <v>1085000</v>
      </c>
      <c r="B90" s="10" t="str">
        <f t="shared" si="13"/>
        <v>0.0000135325757382389i</v>
      </c>
      <c r="C90" s="10" t="str">
        <f t="shared" si="14"/>
        <v>27188021.7900698i</v>
      </c>
      <c r="D90" s="10" t="str">
        <f t="shared" si="15"/>
        <v>-23091978.8351745i</v>
      </c>
      <c r="E90" s="10" t="str">
        <f t="shared" si="16"/>
        <v>262.576790241196+4096042.9548953i</v>
      </c>
      <c r="F90" s="10" t="str">
        <f t="shared" si="17"/>
        <v>1.56504679885407E-11-2.44138063712301E-07i</v>
      </c>
      <c r="G90" s="10" t="str">
        <f t="shared" si="18"/>
        <v>1.56504679885407E-11+0.0000132884376745266i</v>
      </c>
      <c r="H90" s="10" t="str">
        <f t="shared" si="19"/>
        <v>0.088629741156374-75253.3912933627i</v>
      </c>
      <c r="I90" s="4">
        <f t="shared" si="20"/>
        <v>75253.3912934149</v>
      </c>
      <c r="J90" s="4">
        <f t="shared" si="22"/>
        <v>-57.54205605189127</v>
      </c>
    </row>
    <row r="91" spans="1:10" ht="12.75">
      <c r="A91" s="6">
        <v>1090000</v>
      </c>
      <c r="B91" s="10" t="str">
        <f t="shared" si="13"/>
        <v>0.0000135949378384151i</v>
      </c>
      <c r="C91" s="10" t="str">
        <f t="shared" si="14"/>
        <v>27313312.2130655i</v>
      </c>
      <c r="D91" s="10" t="str">
        <f t="shared" si="15"/>
        <v>-22986052.3267563i</v>
      </c>
      <c r="E91" s="10" t="str">
        <f t="shared" si="16"/>
        <v>262.576790241196+4327259.8863092i</v>
      </c>
      <c r="F91" s="10" t="str">
        <f t="shared" si="17"/>
        <v>1.40226590924973E-11-2.31093121881083E-07i</v>
      </c>
      <c r="G91" s="10" t="str">
        <f t="shared" si="18"/>
        <v>1.40226590924973E-11+0.000013363844716534i</v>
      </c>
      <c r="H91" s="10" t="str">
        <f t="shared" si="19"/>
        <v>0.0785176937162221-74828.7653149456i</v>
      </c>
      <c r="I91" s="4">
        <f t="shared" si="20"/>
        <v>74828.76531498681</v>
      </c>
      <c r="J91" s="4">
        <f t="shared" si="22"/>
        <v>-57.49297152602955</v>
      </c>
    </row>
    <row r="92" spans="1:10" ht="12.75">
      <c r="A92" s="6">
        <v>1095000</v>
      </c>
      <c r="B92" s="10" t="str">
        <f aca="true" t="shared" si="23" ref="B92:B123">COMPLEX(0,(2*PI()*$B$42*A92))</f>
        <v>0.0000136572999385913i</v>
      </c>
      <c r="C92" s="10" t="str">
        <f aca="true" t="shared" si="24" ref="C92:C125">COMPLEX(0,2*PI()*A92*$B$40)</f>
        <v>27438602.6360612i</v>
      </c>
      <c r="D92" s="10" t="str">
        <f aca="true" t="shared" si="25" ref="D92:D125">COMPLEX(0,-1/(2*PI()*$B$41*A92))</f>
        <v>-22881093.1837117i</v>
      </c>
      <c r="E92" s="10" t="str">
        <f aca="true" t="shared" si="26" ref="E92:E123">IMSUM($C$39,C92,D92)</f>
        <v>262.576790241196+4557509.4523495i</v>
      </c>
      <c r="F92" s="10" t="str">
        <f aca="true" t="shared" si="27" ref="F92:F123">IMDIV($C$38,E92)</f>
        <v>1.2641574767642E-11-2.19418085060711E-07i</v>
      </c>
      <c r="G92" s="10" t="str">
        <f aca="true" t="shared" si="28" ref="G92:G123">IMSUM(B92,F92)</f>
        <v>1.2641574767642E-11+0.0000134378818535306i</v>
      </c>
      <c r="H92" s="10" t="str">
        <f aca="true" t="shared" si="29" ref="H92:H123">IMDIV($C$38,G92)</f>
        <v>0.0700066894465279-74416.4899571862i</v>
      </c>
      <c r="I92" s="4">
        <f aca="true" t="shared" si="30" ref="I92:I123">IMABS(H92)</f>
        <v>74416.48995721914</v>
      </c>
      <c r="J92" s="4">
        <f t="shared" si="22"/>
        <v>-57.44504779187189</v>
      </c>
    </row>
    <row r="93" spans="1:10" ht="12.75">
      <c r="A93" s="6">
        <v>1100000</v>
      </c>
      <c r="B93" s="10" t="str">
        <f t="shared" si="23"/>
        <v>0.0000137196620387676i</v>
      </c>
      <c r="C93" s="10" t="str">
        <f t="shared" si="24"/>
        <v>27563893.059057i</v>
      </c>
      <c r="D93" s="10" t="str">
        <f t="shared" si="25"/>
        <v>-22777088.2146949i</v>
      </c>
      <c r="E93" s="10" t="str">
        <f t="shared" si="26"/>
        <v>262.576790241196+4786804.8443621i</v>
      </c>
      <c r="F93" s="10" t="str">
        <f t="shared" si="27"/>
        <v>1.14594794496279E-11-2.08907617817093E-07i</v>
      </c>
      <c r="G93" s="10" t="str">
        <f t="shared" si="28"/>
        <v>1.14594794496279E-11+0.0000135107544209505i</v>
      </c>
      <c r="H93" s="10" t="str">
        <f t="shared" si="29"/>
        <v>0.0627777418700356-74015.1118762567i</v>
      </c>
      <c r="I93" s="4">
        <f t="shared" si="30"/>
        <v>74015.11187628334</v>
      </c>
      <c r="J93" s="4">
        <f t="shared" si="22"/>
        <v>-57.39813537020624</v>
      </c>
    </row>
    <row r="94" spans="1:10" ht="12.75">
      <c r="A94" s="6">
        <v>1105000</v>
      </c>
      <c r="B94" s="10" t="str">
        <f t="shared" si="23"/>
        <v>0.0000137820241389438i</v>
      </c>
      <c r="C94" s="10" t="str">
        <f t="shared" si="24"/>
        <v>27689183.4820527i</v>
      </c>
      <c r="D94" s="10" t="str">
        <f t="shared" si="25"/>
        <v>-22674024.4671171i</v>
      </c>
      <c r="E94" s="10" t="str">
        <f t="shared" si="26"/>
        <v>262.576790241196+5015159.0149356i</v>
      </c>
      <c r="F94" s="10" t="str">
        <f t="shared" si="27"/>
        <v>1.04396735542263E-11-1.99395471665144E-07i</v>
      </c>
      <c r="G94" s="10" t="str">
        <f t="shared" si="28"/>
        <v>1.04396735542263E-11+0.0000135826286672787i</v>
      </c>
      <c r="H94" s="10" t="str">
        <f t="shared" si="29"/>
        <v>0.0565873378542822-73623.4512843942i</v>
      </c>
      <c r="I94" s="4">
        <f t="shared" si="30"/>
        <v>73623.45128441595</v>
      </c>
      <c r="J94" s="4">
        <f t="shared" si="22"/>
        <v>-57.35211316107982</v>
      </c>
    </row>
    <row r="95" spans="1:10" ht="12.75">
      <c r="A95" s="6">
        <v>1110000</v>
      </c>
      <c r="B95" s="10" t="str">
        <f t="shared" si="23"/>
        <v>0.00001384438623912i</v>
      </c>
      <c r="C95" s="10" t="str">
        <f t="shared" si="24"/>
        <v>27814473.9050484i</v>
      </c>
      <c r="D95" s="10" t="str">
        <f t="shared" si="25"/>
        <v>-22571889.2217697i</v>
      </c>
      <c r="E95" s="10" t="str">
        <f t="shared" si="26"/>
        <v>262.576790241196+5242584.6832787i</v>
      </c>
      <c r="F95" s="10" t="str">
        <f t="shared" si="27"/>
        <v>9.55356417797695E-12-1.9074560696768E-07i</v>
      </c>
      <c r="G95" s="10" t="str">
        <f t="shared" si="28"/>
        <v>9.55356417797695E-12+0.0000136536406321523i</v>
      </c>
      <c r="H95" s="10" t="str">
        <f t="shared" si="29"/>
        <v>0.051247005042014-73240.539057741i</v>
      </c>
      <c r="I95" s="4">
        <f t="shared" si="30"/>
        <v>73240.53905775893</v>
      </c>
      <c r="J95" s="4">
        <f t="shared" si="22"/>
        <v>-57.30688195458324</v>
      </c>
    </row>
    <row r="96" spans="1:10" ht="12.75">
      <c r="A96" s="6">
        <v>1115000</v>
      </c>
      <c r="B96" s="10" t="str">
        <f t="shared" si="23"/>
        <v>0.0000139067483392962i</v>
      </c>
      <c r="C96" s="10" t="str">
        <f t="shared" si="24"/>
        <v>27939764.3280441i</v>
      </c>
      <c r="D96" s="10" t="str">
        <f t="shared" si="25"/>
        <v>-22470669.9875913i</v>
      </c>
      <c r="E96" s="10" t="str">
        <f t="shared" si="26"/>
        <v>262.576790241196+5469094.3404528i</v>
      </c>
      <c r="F96" s="10" t="str">
        <f t="shared" si="27"/>
        <v>8.77860492534978E-12-1.82845629540219E-07i</v>
      </c>
      <c r="G96" s="10" t="str">
        <f t="shared" si="28"/>
        <v>8.77860492534978E-12+0.000013723902709756i</v>
      </c>
      <c r="H96" s="10" t="str">
        <f t="shared" si="29"/>
        <v>0.0466090491407998-72865.5704684291i</v>
      </c>
      <c r="I96" s="4">
        <f t="shared" si="30"/>
        <v>72865.57046844401</v>
      </c>
      <c r="J96" s="4">
        <f t="shared" si="22"/>
        <v>-57.26235964548564</v>
      </c>
    </row>
    <row r="97" spans="1:10" ht="12.75">
      <c r="A97" s="6">
        <v>1120000</v>
      </c>
      <c r="B97" s="10" t="str">
        <f t="shared" si="23"/>
        <v>0.0000139691104394724i</v>
      </c>
      <c r="C97" s="10" t="str">
        <f t="shared" si="24"/>
        <v>28065054.7510398i</v>
      </c>
      <c r="D97" s="10" t="str">
        <f t="shared" si="25"/>
        <v>-22370354.4965753i</v>
      </c>
      <c r="E97" s="10" t="str">
        <f t="shared" si="26"/>
        <v>262.576790241196+5694700.2544645i</v>
      </c>
      <c r="F97" s="10" t="str">
        <f t="shared" si="27"/>
        <v>8.09682206112513E-12-1.75601867208022E-07i</v>
      </c>
      <c r="G97" s="10" t="str">
        <f t="shared" si="28"/>
        <v>8.09682206112513E-12+0.0000137935085722644i</v>
      </c>
      <c r="H97" s="10" t="str">
        <f t="shared" si="29"/>
        <v>0.0425564210311428-72497.870629553i</v>
      </c>
      <c r="I97" s="4">
        <f t="shared" si="30"/>
        <v>72497.87062956548</v>
      </c>
      <c r="J97" s="4">
        <f t="shared" si="22"/>
        <v>-57.21847765163499</v>
      </c>
    </row>
    <row r="98" spans="1:10" ht="12.75">
      <c r="A98" s="6">
        <v>1125000</v>
      </c>
      <c r="B98" s="10" t="str">
        <f t="shared" si="23"/>
        <v>0.0000140314725396486i</v>
      </c>
      <c r="C98" s="10" t="str">
        <f t="shared" si="24"/>
        <v>28190345.1740355i</v>
      </c>
      <c r="D98" s="10" t="str">
        <f t="shared" si="25"/>
        <v>-22270930.6988128i</v>
      </c>
      <c r="E98" s="10" t="str">
        <f t="shared" si="26"/>
        <v>262.576790241196+5919414.4752227i</v>
      </c>
      <c r="F98" s="10" t="str">
        <f t="shared" si="27"/>
        <v>7.49374367646693E-12-1.68935627369579E-07i</v>
      </c>
      <c r="G98" s="10" t="str">
        <f t="shared" si="28"/>
        <v>7.49374367646693E-12+0.000013862536912279i</v>
      </c>
      <c r="H98" s="10" t="str">
        <f t="shared" si="29"/>
        <v>0.0389954020919688-72136.8683328042i</v>
      </c>
      <c r="I98" s="4">
        <f t="shared" si="30"/>
        <v>72136.86833281473</v>
      </c>
      <c r="J98" s="4">
        <f t="shared" si="22"/>
        <v>-57.17517819703407</v>
      </c>
    </row>
    <row r="99" spans="1:10" ht="12.75">
      <c r="A99" s="6">
        <v>1130000</v>
      </c>
      <c r="B99" s="10" t="str">
        <f t="shared" si="23"/>
        <v>0.0000140938346398248i</v>
      </c>
      <c r="C99" s="10" t="str">
        <f t="shared" si="24"/>
        <v>28315635.5970312i</v>
      </c>
      <c r="D99" s="10" t="str">
        <f t="shared" si="25"/>
        <v>-22172386.7576676i</v>
      </c>
      <c r="E99" s="10" t="str">
        <f t="shared" si="26"/>
        <v>262.576790241196+6143248.8393636i</v>
      </c>
      <c r="F99" s="10" t="str">
        <f t="shared" si="27"/>
        <v>6.95761061784733E-12-1.62780317763701E-07i</v>
      </c>
      <c r="G99" s="10" t="str">
        <f t="shared" si="28"/>
        <v>6.95761061784733E-12+0.0000139310543220611i</v>
      </c>
      <c r="H99" s="10" t="str">
        <f t="shared" si="29"/>
        <v>0.0358502466898435-71782.0759923504i</v>
      </c>
      <c r="I99" s="4">
        <f t="shared" si="30"/>
        <v>71782.07599235936</v>
      </c>
      <c r="J99" s="4">
        <f t="shared" si="22"/>
        <v>-57.13241222544624</v>
      </c>
    </row>
    <row r="100" spans="1:10" ht="12.75">
      <c r="A100" s="6">
        <v>1135000</v>
      </c>
      <c r="B100" s="10" t="str">
        <f t="shared" si="23"/>
        <v>0.0000141561967400011i</v>
      </c>
      <c r="C100" s="10" t="str">
        <f t="shared" si="24"/>
        <v>28440926.0200269i</v>
      </c>
      <c r="D100" s="10" t="str">
        <f t="shared" si="25"/>
        <v>-22074711.0450787i</v>
      </c>
      <c r="E100" s="10" t="str">
        <f t="shared" si="26"/>
        <v>262.576790241196+6366214.9749482i</v>
      </c>
      <c r="F100" s="10" t="str">
        <f t="shared" si="27"/>
        <v>6.47878748766029E-12-1.57079206755339E-07i</v>
      </c>
      <c r="G100" s="10" t="str">
        <f t="shared" si="28"/>
        <v>6.47878748766029E-12+0.0000139991175332458i</v>
      </c>
      <c r="H100" s="10" t="str">
        <f t="shared" si="29"/>
        <v>0.0330592057352735-71433.0740937731i</v>
      </c>
      <c r="I100" s="4">
        <f t="shared" si="30"/>
        <v>71433.07409378074</v>
      </c>
      <c r="J100" s="4">
        <f t="shared" si="22"/>
        <v>-57.09013778015007</v>
      </c>
    </row>
    <row r="101" spans="1:10" ht="12.75">
      <c r="A101" s="6">
        <v>1140000</v>
      </c>
      <c r="B101" s="10" t="str">
        <f t="shared" si="23"/>
        <v>0.0000142185588401773i</v>
      </c>
      <c r="C101" s="10" t="str">
        <f t="shared" si="24"/>
        <v>28566216.4430227i</v>
      </c>
      <c r="D101" s="10" t="str">
        <f t="shared" si="25"/>
        <v>-21977892.1369863i</v>
      </c>
      <c r="E101" s="10" t="str">
        <f t="shared" si="26"/>
        <v>262.576790241196+6588324.3060364i</v>
      </c>
      <c r="F101" s="10" t="str">
        <f t="shared" si="27"/>
        <v>6.04931774429086E-12-1.51783663335359E-07i</v>
      </c>
      <c r="G101" s="10" t="str">
        <f t="shared" si="28"/>
        <v>6.04931774429086E-12+0.0000140667751768419i</v>
      </c>
      <c r="H101" s="10" t="str">
        <f t="shared" si="29"/>
        <v>0.0305715391327503-71089.4990094185i</v>
      </c>
      <c r="I101" s="4">
        <f t="shared" si="30"/>
        <v>71089.49900942507</v>
      </c>
      <c r="J101" s="4">
        <f t="shared" si="22"/>
        <v>-57.04831873268081</v>
      </c>
    </row>
    <row r="102" spans="1:10" ht="12.75">
      <c r="A102" s="6">
        <v>1145000</v>
      </c>
      <c r="B102" s="10" t="str">
        <f t="shared" si="23"/>
        <v>0.0000142809209403535i</v>
      </c>
      <c r="C102" s="10" t="str">
        <f t="shared" si="24"/>
        <v>28691506.8660184i</v>
      </c>
      <c r="D102" s="10" t="str">
        <f t="shared" si="25"/>
        <v>-21881918.8088772i</v>
      </c>
      <c r="E102" s="10" t="str">
        <f t="shared" si="26"/>
        <v>262.576790241196+6809588.0571412i</v>
      </c>
      <c r="F102" s="10" t="str">
        <f t="shared" si="27"/>
        <v>5.66258395451499E-12-1.46851761093601E-07i</v>
      </c>
      <c r="G102" s="10" t="str">
        <f t="shared" si="28"/>
        <v>5.66258395451499E-12+0.0000141340691792599i</v>
      </c>
      <c r="H102" s="10" t="str">
        <f t="shared" si="29"/>
        <v>0.0283452458865671-70751.0333589723i</v>
      </c>
      <c r="I102" s="4">
        <f t="shared" si="30"/>
        <v>70751.03335897799</v>
      </c>
      <c r="J102" s="4">
        <f t="shared" si="22"/>
        <v>-57.0069237758839</v>
      </c>
    </row>
    <row r="103" spans="1:10" ht="12.75">
      <c r="A103" s="6">
        <v>1150000</v>
      </c>
      <c r="B103" s="10" t="str">
        <f t="shared" si="23"/>
        <v>0.0000143432830405297i</v>
      </c>
      <c r="C103" s="10" t="str">
        <f t="shared" si="24"/>
        <v>28816797.2890141i</v>
      </c>
      <c r="D103" s="10" t="str">
        <f t="shared" si="25"/>
        <v>-21786780.0314473i</v>
      </c>
      <c r="E103" s="10" t="str">
        <f t="shared" si="26"/>
        <v>262.576790241196+7030017.2575668i</v>
      </c>
      <c r="F103" s="10" t="str">
        <f t="shared" si="27"/>
        <v>5.31304570957845E-12-1.42247161275253E-07i</v>
      </c>
      <c r="G103" s="10" t="str">
        <f t="shared" si="28"/>
        <v>5.31304570957845E-12+0.0000142010358792544i</v>
      </c>
      <c r="H103" s="10" t="str">
        <f t="shared" si="29"/>
        <v>0.0263453215089423-70417.3983153378i</v>
      </c>
      <c r="I103" s="4">
        <f t="shared" si="30"/>
        <v>70417.39831534273</v>
      </c>
      <c r="J103" s="4">
        <f t="shared" si="22"/>
        <v>-56.96592561930309</v>
      </c>
    </row>
    <row r="104" spans="1:10" ht="12.75">
      <c r="A104" s="6">
        <v>1155000</v>
      </c>
      <c r="B104" s="10" t="str">
        <f t="shared" si="23"/>
        <v>0.0000144056451407059i</v>
      </c>
      <c r="C104" s="10" t="str">
        <f t="shared" si="24"/>
        <v>28942087.7120098i</v>
      </c>
      <c r="D104" s="10" t="str">
        <f t="shared" si="25"/>
        <v>-21692464.9663761i</v>
      </c>
      <c r="E104" s="10" t="str">
        <f t="shared" si="26"/>
        <v>262.576790241196+7249622.7456337i</v>
      </c>
      <c r="F104" s="10" t="str">
        <f t="shared" si="27"/>
        <v>4.99603554703351E-12-1.37938211928398E-07i</v>
      </c>
      <c r="G104" s="10" t="str">
        <f t="shared" si="28"/>
        <v>4.99603554703351E-12+0.0000142677069287775i</v>
      </c>
      <c r="H104" s="10" t="str">
        <f t="shared" si="29"/>
        <v>0.0245424073295205-70088.3474122187i</v>
      </c>
      <c r="I104" s="4">
        <f t="shared" si="30"/>
        <v>70088.347412223</v>
      </c>
      <c r="J104" s="4">
        <f t="shared" si="22"/>
        <v>-56.92530034099206</v>
      </c>
    </row>
    <row r="105" spans="1:10" ht="12.75">
      <c r="A105" s="6">
        <v>1160000</v>
      </c>
      <c r="B105" s="10" t="str">
        <f t="shared" si="23"/>
        <v>0.0000144680072408821i</v>
      </c>
      <c r="C105" s="10" t="str">
        <f t="shared" si="24"/>
        <v>29067378.1350055i</v>
      </c>
      <c r="D105" s="10" t="str">
        <f t="shared" si="25"/>
        <v>-21598962.9622106i</v>
      </c>
      <c r="E105" s="10" t="str">
        <f t="shared" si="26"/>
        <v>262.576790241196+7468415.1727949i</v>
      </c>
      <c r="F105" s="10" t="str">
        <f t="shared" si="27"/>
        <v>4.70759864813926E-12-1.33897215892146E-07i</v>
      </c>
      <c r="G105" s="10" t="str">
        <f t="shared" si="28"/>
        <v>4.70759864813926E-12+0.00001433411002499i</v>
      </c>
      <c r="H105" s="10" t="str">
        <f t="shared" si="29"/>
        <v>0.0229117341848771-69763.6615218174i</v>
      </c>
      <c r="I105" s="4">
        <f t="shared" si="30"/>
        <v>69763.66152182117</v>
      </c>
      <c r="J105" s="4">
        <f t="shared" si="22"/>
        <v>-56.885026861375046</v>
      </c>
    </row>
    <row r="106" spans="1:10" ht="12.75">
      <c r="A106" s="6">
        <v>1165000</v>
      </c>
      <c r="B106" s="10" t="str">
        <f t="shared" si="23"/>
        <v>0.0000145303693410584i</v>
      </c>
      <c r="C106" s="10" t="str">
        <f t="shared" si="24"/>
        <v>29192668.5580012i</v>
      </c>
      <c r="D106" s="10" t="str">
        <f t="shared" si="25"/>
        <v>-21506263.5503557i</v>
      </c>
      <c r="E106" s="10" t="str">
        <f t="shared" si="26"/>
        <v>262.576790241196+7686405.0076455i</v>
      </c>
      <c r="F106" s="10" t="str">
        <f t="shared" si="27"/>
        <v>4.44436589244663E-12-1.30099831824934E-07i</v>
      </c>
      <c r="G106" s="10" t="str">
        <f t="shared" si="28"/>
        <v>4.44436589244663E-12+0.0000144002695092335i</v>
      </c>
      <c r="H106" s="10" t="str">
        <f t="shared" si="29"/>
        <v>0.0214322894306156-69443.144752166i</v>
      </c>
      <c r="I106" s="4">
        <f t="shared" si="30"/>
        <v>69443.1447521693</v>
      </c>
      <c r="J106" s="4">
        <f t="shared" si="22"/>
        <v>-56.84508651314955</v>
      </c>
    </row>
    <row r="107" spans="1:10" ht="12.75">
      <c r="A107" s="6">
        <v>1170000</v>
      </c>
      <c r="B107" s="10" t="str">
        <f t="shared" si="23"/>
        <v>0.0000145927314412346i</v>
      </c>
      <c r="C107" s="10" t="str">
        <f t="shared" si="24"/>
        <v>29317958.9809969i</v>
      </c>
      <c r="D107" s="10" t="str">
        <f t="shared" si="25"/>
        <v>-21414356.4411661i</v>
      </c>
      <c r="E107" s="10" t="str">
        <f t="shared" si="26"/>
        <v>262.576790241196+7903602.5398308i</v>
      </c>
      <c r="F107" s="10" t="str">
        <f t="shared" si="27"/>
        <v>4.20345256103749E-12-1.26524580892915E-07i</v>
      </c>
      <c r="G107" s="10" t="str">
        <f t="shared" si="28"/>
        <v>4.20345256103749E-12+0.0000144662068603417i</v>
      </c>
      <c r="H107" s="10" t="str">
        <f t="shared" si="29"/>
        <v>0.0200861549396319-69126.6210730997i</v>
      </c>
      <c r="I107" s="4">
        <f t="shared" si="30"/>
        <v>69126.62107310261</v>
      </c>
      <c r="J107" s="4">
        <f t="shared" si="22"/>
        <v>-56.80546268737287</v>
      </c>
    </row>
    <row r="108" spans="1:10" ht="12.75">
      <c r="A108" s="6">
        <v>1175000</v>
      </c>
      <c r="B108" s="10" t="str">
        <f t="shared" si="23"/>
        <v>0.0000146550935414108i</v>
      </c>
      <c r="C108" s="10" t="str">
        <f t="shared" si="24"/>
        <v>29443249.4039927i</v>
      </c>
      <c r="D108" s="10" t="str">
        <f t="shared" si="25"/>
        <v>-21323231.5201399i</v>
      </c>
      <c r="E108" s="10" t="str">
        <f t="shared" si="26"/>
        <v>262.576790241196+8120017.8838528i</v>
      </c>
      <c r="F108" s="10" t="str">
        <f t="shared" si="27"/>
        <v>3.98237692841079E-12-1.23152437994365E-07i</v>
      </c>
      <c r="G108" s="10" t="str">
        <f t="shared" si="28"/>
        <v>3.98237692841079E-12+0.0000145319411034164i</v>
      </c>
      <c r="H108" s="10" t="str">
        <f t="shared" si="29"/>
        <v>0.0188579771486698-68813.9315239056i</v>
      </c>
      <c r="I108" s="4">
        <f t="shared" si="30"/>
        <v>68813.93152390818</v>
      </c>
      <c r="J108" s="4">
        <f t="shared" si="22"/>
        <v>-56.76614054043086</v>
      </c>
    </row>
    <row r="109" spans="1:10" ht="12.75">
      <c r="A109" s="6">
        <v>1180000</v>
      </c>
      <c r="B109" s="10" t="str">
        <f t="shared" si="23"/>
        <v>0.000014717455641587i</v>
      </c>
      <c r="C109" s="10" t="str">
        <f t="shared" si="24"/>
        <v>29568539.8269884i</v>
      </c>
      <c r="D109" s="10" t="str">
        <f t="shared" si="25"/>
        <v>-21232878.8442071i</v>
      </c>
      <c r="E109" s="10" t="str">
        <f t="shared" si="26"/>
        <v>262.576790241196+8335660.9827813i</v>
      </c>
      <c r="F109" s="10" t="str">
        <f t="shared" si="27"/>
        <v>3.77899439907537E-12-1.19966491088516E-07i</v>
      </c>
      <c r="G109" s="10" t="str">
        <f t="shared" si="28"/>
        <v>3.77899439907537E-12+0.0000145974891504985i</v>
      </c>
      <c r="H109" s="10" t="str">
        <f t="shared" si="29"/>
        <v>0.0177345399093745-68504.9318886312i</v>
      </c>
      <c r="I109" s="4">
        <f t="shared" si="30"/>
        <v>68504.9318886335</v>
      </c>
      <c r="J109" s="4">
        <f t="shared" si="22"/>
        <v>-56.72710675000343</v>
      </c>
    </row>
    <row r="110" spans="1:10" ht="12.75">
      <c r="A110" s="6">
        <v>1185000</v>
      </c>
      <c r="B110" s="10" t="str">
        <f t="shared" si="23"/>
        <v>0.0000147798177417632i</v>
      </c>
      <c r="C110" s="10" t="str">
        <f t="shared" si="24"/>
        <v>29693830.2499841i</v>
      </c>
      <c r="D110" s="10" t="str">
        <f t="shared" si="25"/>
        <v>-21143288.6381134i</v>
      </c>
      <c r="E110" s="10" t="str">
        <f t="shared" si="26"/>
        <v>262.576790241196+8550541.6118707i</v>
      </c>
      <c r="F110" s="10" t="str">
        <f t="shared" si="27"/>
        <v>3.5914438843582E-12-1.16951655748762E-07i</v>
      </c>
      <c r="G110" s="10" t="str">
        <f t="shared" si="28"/>
        <v>3.5914438843582E-12+0.0000146628660860144i</v>
      </c>
      <c r="H110" s="10" t="str">
        <f t="shared" si="29"/>
        <v>0.0167044179857606-68199.4907498849i</v>
      </c>
      <c r="I110" s="4">
        <f t="shared" si="30"/>
        <v>68199.49074988694</v>
      </c>
      <c r="J110" s="4">
        <f t="shared" si="22"/>
        <v>-56.6883493107204</v>
      </c>
    </row>
    <row r="111" spans="1:10" ht="12.75">
      <c r="A111" s="6">
        <v>1190000</v>
      </c>
      <c r="B111" s="10" t="str">
        <f t="shared" si="23"/>
        <v>0.0000148421798419394i</v>
      </c>
      <c r="C111" s="10" t="str">
        <f t="shared" si="24"/>
        <v>29819120.6729798i</v>
      </c>
      <c r="D111" s="10" t="str">
        <f t="shared" si="25"/>
        <v>-21054451.2908944i</v>
      </c>
      <c r="E111" s="10" t="str">
        <f t="shared" si="26"/>
        <v>262.576790241196+8764669.3820854i</v>
      </c>
      <c r="F111" s="10" t="str">
        <f t="shared" si="27"/>
        <v>3.41810388509914E-12-1.14094434770859E-07i</v>
      </c>
      <c r="G111" s="10" t="str">
        <f t="shared" si="28"/>
        <v>3.41810388509914E-12+0.0000147280854071685i</v>
      </c>
      <c r="H111" s="10" t="str">
        <f t="shared" si="29"/>
        <v>0.0157576942688427-67897.48785088i</v>
      </c>
      <c r="I111" s="4">
        <f t="shared" si="30"/>
        <v>67897.48785088184</v>
      </c>
      <c r="J111" s="4">
        <f t="shared" si="22"/>
        <v>-56.649857362167936</v>
      </c>
    </row>
    <row r="112" spans="1:10" ht="12.75">
      <c r="A112" s="6">
        <v>1195000</v>
      </c>
      <c r="B112" s="10" t="str">
        <f t="shared" si="23"/>
        <v>0.0000149045419421157i</v>
      </c>
      <c r="C112" s="10" t="str">
        <f t="shared" si="24"/>
        <v>29944411.0959755i</v>
      </c>
      <c r="D112" s="10" t="str">
        <f t="shared" si="25"/>
        <v>-20966357.3524388i</v>
      </c>
      <c r="E112" s="10" t="str">
        <f t="shared" si="26"/>
        <v>262.576790241196+8978053.7435367i</v>
      </c>
      <c r="F112" s="10" t="str">
        <f t="shared" si="27"/>
        <v>3.25755632160148E-12-1.11382714752019E-07i</v>
      </c>
      <c r="G112" s="10" t="str">
        <f t="shared" si="28"/>
        <v>3.25755632160148E-12+0.0000147931592273637i</v>
      </c>
      <c r="H112" s="10" t="str">
        <f t="shared" si="29"/>
        <v>0.0148857276726209-67598.8127100125i</v>
      </c>
      <c r="I112" s="4">
        <f t="shared" si="30"/>
        <v>67598.81271001413</v>
      </c>
      <c r="J112" s="4">
        <f t="shared" si="22"/>
        <v>-56.61162104341905</v>
      </c>
    </row>
    <row r="113" spans="1:10" ht="12.75">
      <c r="A113" s="6">
        <v>1200000</v>
      </c>
      <c r="B113" s="10" t="str">
        <f t="shared" si="23"/>
        <v>0.0000149669040422919i</v>
      </c>
      <c r="C113" s="10" t="str">
        <f t="shared" si="24"/>
        <v>30069701.5189712i</v>
      </c>
      <c r="D113" s="10" t="str">
        <f t="shared" si="25"/>
        <v>-20878997.530137i</v>
      </c>
      <c r="E113" s="10" t="str">
        <f t="shared" si="26"/>
        <v>262.576790241196+9190703.9888342i</v>
      </c>
      <c r="F113" s="10" t="str">
        <f t="shared" si="27"/>
        <v>3.10855658613308E-12-1.08805593173131E-07i</v>
      </c>
      <c r="G113" s="10" t="str">
        <f t="shared" si="28"/>
        <v>3.10855658613308E-12+0.0000148580984491188i</v>
      </c>
      <c r="H113" s="10" t="str">
        <f t="shared" si="29"/>
        <v>0.0140809615993308-67303.3634434737i</v>
      </c>
      <c r="I113" s="4">
        <f t="shared" si="30"/>
        <v>67303.36344347517</v>
      </c>
      <c r="J113" s="4">
        <f t="shared" si="22"/>
        <v>-56.57363136942912</v>
      </c>
    </row>
    <row r="114" spans="1:10" ht="12.75">
      <c r="A114" s="6">
        <v>1205000</v>
      </c>
      <c r="B114" s="10" t="str">
        <f t="shared" si="23"/>
        <v>0.0000150292661424681i</v>
      </c>
      <c r="C114" s="10" t="str">
        <f t="shared" si="24"/>
        <v>30194991.9419669i</v>
      </c>
      <c r="D114" s="10" t="str">
        <f t="shared" si="25"/>
        <v>-20792362.6856136i</v>
      </c>
      <c r="E114" s="10" t="str">
        <f t="shared" si="26"/>
        <v>262.576790241196+9402629.2563533i</v>
      </c>
      <c r="F114" s="10" t="str">
        <f t="shared" si="27"/>
        <v>2.9700086229155E-12-1.06353230777918E-07i</v>
      </c>
      <c r="G114" s="10" t="str">
        <f t="shared" si="28"/>
        <v>2.9700086229155E-12+0.0000149229129116902i</v>
      </c>
      <c r="H114" s="10" t="str">
        <f t="shared" si="29"/>
        <v>0.0133367650750218-67011.045760147i</v>
      </c>
      <c r="I114" s="4">
        <f t="shared" si="30"/>
        <v>67011.04576014832</v>
      </c>
      <c r="J114" s="4">
        <f t="shared" si="22"/>
        <v>-56.53588012555048</v>
      </c>
    </row>
    <row r="115" spans="1:10" ht="12.75">
      <c r="A115" s="6">
        <v>1210000</v>
      </c>
      <c r="B115" s="10" t="str">
        <f t="shared" si="23"/>
        <v>0.0000150916282426443i</v>
      </c>
      <c r="C115" s="10" t="str">
        <f t="shared" si="24"/>
        <v>30320282.3649626i</v>
      </c>
      <c r="D115" s="10" t="str">
        <f t="shared" si="25"/>
        <v>-20706443.8315408i</v>
      </c>
      <c r="E115" s="10" t="str">
        <f t="shared" si="26"/>
        <v>262.576790241196+9613838.5334218i</v>
      </c>
      <c r="F115" s="10" t="str">
        <f t="shared" si="27"/>
        <v>2.84094409282298E-12-1.0401672503419E-07i</v>
      </c>
      <c r="G115" s="10" t="str">
        <f t="shared" si="28"/>
        <v>2.84094409282298E-12+0.0000149876115176101i</v>
      </c>
      <c r="H115" s="10" t="str">
        <f t="shared" si="29"/>
        <v>0.0126473003445012-66721.7720999098i</v>
      </c>
      <c r="I115" s="4">
        <f t="shared" si="30"/>
        <v>66721.77209991099</v>
      </c>
      <c r="J115" s="4">
        <f t="shared" si="22"/>
        <v>-56.498359777137026</v>
      </c>
    </row>
    <row r="116" spans="1:10" ht="12.75">
      <c r="A116" s="6">
        <v>1215000</v>
      </c>
      <c r="B116" s="10" t="str">
        <f t="shared" si="23"/>
        <v>0.0000151539903428205i</v>
      </c>
      <c r="C116" s="10" t="str">
        <f t="shared" si="24"/>
        <v>30445572.7879584i</v>
      </c>
      <c r="D116" s="10" t="str">
        <f t="shared" si="25"/>
        <v>-20621232.1285303i</v>
      </c>
      <c r="E116" s="10" t="str">
        <f t="shared" si="26"/>
        <v>262.576790241196+9824340.6594281i</v>
      </c>
      <c r="F116" s="10" t="str">
        <f t="shared" si="27"/>
        <v>2.72050487445827E-12-1.01788001246271E-07i</v>
      </c>
      <c r="G116" s="10" t="str">
        <f t="shared" si="28"/>
        <v>2.72050487445827E-12+0.0000150522023415742i</v>
      </c>
      <c r="H116" s="10" t="str">
        <f t="shared" si="29"/>
        <v>0.0120074120113294-66435.4608918568i</v>
      </c>
      <c r="I116" s="4">
        <f t="shared" si="30"/>
        <v>66435.46089185789</v>
      </c>
      <c r="J116" s="4">
        <f t="shared" si="22"/>
        <v>-56.46106339177432</v>
      </c>
    </row>
    <row r="117" spans="1:10" ht="12.75">
      <c r="A117" s="6">
        <v>1220000</v>
      </c>
      <c r="B117" s="10" t="str">
        <f t="shared" si="23"/>
        <v>0.0000152163524429967i</v>
      </c>
      <c r="C117" s="10" t="str">
        <f t="shared" si="24"/>
        <v>30570863.2109541i</v>
      </c>
      <c r="D117" s="10" t="str">
        <f t="shared" si="25"/>
        <v>-20536718.8821019i</v>
      </c>
      <c r="E117" s="10" t="str">
        <f t="shared" si="26"/>
        <v>262.576790241196+10034144.3288522i</v>
      </c>
      <c r="F117" s="10" t="str">
        <f t="shared" si="27"/>
        <v>2.60792830414001E-12-9.96597185113051E-08i</v>
      </c>
      <c r="G117" s="10" t="str">
        <f t="shared" si="28"/>
        <v>2.60792830414001E-12+0.0000151166927244854i</v>
      </c>
      <c r="H117" s="10" t="str">
        <f t="shared" si="29"/>
        <v>0.0114125338113973-66152.0359132663i</v>
      </c>
      <c r="I117" s="4">
        <f t="shared" si="30"/>
        <v>66152.03591326729</v>
      </c>
      <c r="J117" s="4">
        <f t="shared" si="22"/>
        <v>-56.42398457212017</v>
      </c>
    </row>
    <row r="118" spans="1:10" ht="12.75">
      <c r="A118" s="6">
        <v>1225000</v>
      </c>
      <c r="B118" s="10" t="str">
        <f t="shared" si="23"/>
        <v>0.000015278714543173i</v>
      </c>
      <c r="C118" s="10" t="str">
        <f t="shared" si="24"/>
        <v>30696153.6339498i</v>
      </c>
      <c r="D118" s="10" t="str">
        <f t="shared" si="25"/>
        <v>-20452895.539726i</v>
      </c>
      <c r="E118" s="10" t="str">
        <f t="shared" si="26"/>
        <v>262.576790241196+10243258.0942238i</v>
      </c>
      <c r="F118" s="10" t="str">
        <f t="shared" si="27"/>
        <v>2.50253467513462E-12-9.76251882110434E-08i</v>
      </c>
      <c r="G118" s="10" t="str">
        <f t="shared" si="28"/>
        <v>2.50253467513462E-12+0.000015181089354962i</v>
      </c>
      <c r="H118" s="10" t="str">
        <f t="shared" si="29"/>
        <v>0.0108586098892118-65871.4257335636i</v>
      </c>
      <c r="I118" s="4">
        <f t="shared" si="30"/>
        <v>65871.4257335645</v>
      </c>
      <c r="J118" s="4">
        <f t="shared" si="22"/>
        <v>-56.38711739770089</v>
      </c>
    </row>
    <row r="119" spans="1:10" ht="12.75">
      <c r="A119" s="6">
        <v>1230000</v>
      </c>
      <c r="B119" s="10" t="str">
        <f t="shared" si="23"/>
        <v>0.0000153410766433492i</v>
      </c>
      <c r="C119" s="10" t="str">
        <f t="shared" si="24"/>
        <v>30821444.0569455i</v>
      </c>
      <c r="D119" s="10" t="str">
        <f t="shared" si="25"/>
        <v>-20369753.6879385i</v>
      </c>
      <c r="E119" s="10" t="str">
        <f t="shared" si="26"/>
        <v>262.576790241196+10451690.369007i</v>
      </c>
      <c r="F119" s="10" t="str">
        <f t="shared" si="27"/>
        <v>2.4037166090045E-12-9.56783031321132E-08i</v>
      </c>
      <c r="G119" s="10" t="str">
        <f t="shared" si="28"/>
        <v>2.4037166090045E-12+0.0000152453983402171i</v>
      </c>
      <c r="H119" s="10" t="str">
        <f t="shared" si="29"/>
        <v>0.0103420280573782-65593.5632302891i</v>
      </c>
      <c r="I119" s="4">
        <f t="shared" si="30"/>
        <v>65593.56323028992</v>
      </c>
      <c r="J119" s="4">
        <f t="shared" si="22"/>
        <v>-56.3504563742965</v>
      </c>
    </row>
    <row r="120" spans="1:10" ht="12.75">
      <c r="A120" s="6">
        <v>1235000</v>
      </c>
      <c r="B120" s="10" t="str">
        <f t="shared" si="23"/>
        <v>0.0000154034387435254i</v>
      </c>
      <c r="C120" s="10" t="str">
        <f t="shared" si="24"/>
        <v>30946734.4799412i</v>
      </c>
      <c r="D120" s="10" t="str">
        <f t="shared" si="25"/>
        <v>-20287285.0495258i</v>
      </c>
      <c r="E120" s="10" t="str">
        <f t="shared" si="26"/>
        <v>262.576790241196+10659449.4304154i</v>
      </c>
      <c r="F120" s="10" t="str">
        <f t="shared" si="27"/>
        <v>2.31092998505085E-12-9.38134756322244E-08i</v>
      </c>
      <c r="G120" s="10" t="str">
        <f t="shared" si="28"/>
        <v>2.31092998505085E-12+0.0000153096252678932i</v>
      </c>
      <c r="H120" s="10" t="str">
        <f t="shared" si="29"/>
        <v>0.0098595630013534-65318.3851663007i</v>
      </c>
      <c r="I120" s="4">
        <f t="shared" si="30"/>
        <v>65318.38516630146</v>
      </c>
      <c r="J120" s="4">
        <f t="shared" si="22"/>
        <v>-56.31399638978102</v>
      </c>
    </row>
    <row r="121" spans="1:10" ht="12.75">
      <c r="A121" s="6">
        <v>1240000</v>
      </c>
      <c r="B121" s="10" t="str">
        <f t="shared" si="23"/>
        <v>0.0000154658008437016i</v>
      </c>
      <c r="C121" s="10" t="str">
        <f t="shared" si="24"/>
        <v>31072024.9029369i</v>
      </c>
      <c r="D121" s="10" t="str">
        <f t="shared" si="25"/>
        <v>-20205481.4807777i</v>
      </c>
      <c r="E121" s="10" t="str">
        <f t="shared" si="26"/>
        <v>262.576790241196+10866543.4221592i</v>
      </c>
      <c r="F121" s="10" t="str">
        <f t="shared" si="27"/>
        <v>2.22368617190812E-12-9.20255835334811E-08i</v>
      </c>
      <c r="G121" s="10" t="str">
        <f t="shared" si="28"/>
        <v>2.22368617190812E-12+0.0000153737752601681i</v>
      </c>
      <c r="H121" s="10" t="str">
        <f t="shared" si="29"/>
        <v>0.00940832777304212-65045.831819259i</v>
      </c>
      <c r="I121" s="4">
        <f t="shared" si="30"/>
        <v>65045.83181925968</v>
      </c>
      <c r="J121" s="4">
        <f t="shared" si="22"/>
        <v>-56.277732675475576</v>
      </c>
    </row>
    <row r="122" spans="1:10" ht="12.75">
      <c r="A122" s="6">
        <v>1245000</v>
      </c>
      <c r="B122" s="10" t="str">
        <f t="shared" si="23"/>
        <v>0.0000155281629438778i</v>
      </c>
      <c r="C122" s="10" t="str">
        <f t="shared" si="24"/>
        <v>31197315.3259326i</v>
      </c>
      <c r="D122" s="10" t="str">
        <f t="shared" si="25"/>
        <v>-20124334.9688067i</v>
      </c>
      <c r="E122" s="10" t="str">
        <f t="shared" si="26"/>
        <v>262.576790241196+11072980.3571259i</v>
      </c>
      <c r="F122" s="10" t="str">
        <f t="shared" si="27"/>
        <v>2.14154535172435E-12-9.03099226392234E-08i</v>
      </c>
      <c r="G122" s="10" t="str">
        <f t="shared" si="28"/>
        <v>2.14154535172435E-12+0.0000154378530212386i</v>
      </c>
      <c r="H122" s="10" t="str">
        <f t="shared" si="29"/>
        <v>0.00898573222060701-64775.8466558939i</v>
      </c>
      <c r="I122" s="4">
        <f t="shared" si="30"/>
        <v>64775.84665589454</v>
      </c>
      <c r="J122" s="4">
        <f t="shared" si="22"/>
        <v>-56.24166077222355</v>
      </c>
    </row>
    <row r="123" spans="1:10" ht="12.75">
      <c r="A123" s="6">
        <v>1250000</v>
      </c>
      <c r="B123" s="10" t="str">
        <f t="shared" si="23"/>
        <v>0.000015590525044054i</v>
      </c>
      <c r="C123" s="10" t="str">
        <f t="shared" si="24"/>
        <v>31322605.7489284i</v>
      </c>
      <c r="D123" s="10" t="str">
        <f t="shared" si="25"/>
        <v>-20043837.6289315i</v>
      </c>
      <c r="E123" s="10" t="str">
        <f t="shared" si="26"/>
        <v>262.576790241196+11278768.1199969i</v>
      </c>
      <c r="F123" s="10" t="str">
        <f t="shared" si="27"/>
        <v>2.06411076458193E-12-8.86621649473442E-08i</v>
      </c>
      <c r="G123" s="10" t="str">
        <f t="shared" si="28"/>
        <v>2.06411076458193E-12+0.0000155018628791067i</v>
      </c>
      <c r="H123" s="10" t="str">
        <f t="shared" si="29"/>
        <v>0.00858944724502659-64508.3760447769i</v>
      </c>
      <c r="I123" s="4">
        <f t="shared" si="30"/>
        <v>64508.37604477748</v>
      </c>
      <c r="J123" s="4">
        <f t="shared" si="22"/>
        <v>-56.20577650052614</v>
      </c>
    </row>
    <row r="124" spans="1:10" ht="12.75">
      <c r="A124" s="6">
        <v>1255000</v>
      </c>
      <c r="B124" s="10" t="str">
        <f>COMPLEX(0,(2*PI()*$B$42*A124))</f>
        <v>0.0000156528871442303i</v>
      </c>
      <c r="C124" s="10" t="str">
        <f t="shared" si="24"/>
        <v>31447896.1719241i</v>
      </c>
      <c r="D124" s="10" t="str">
        <f t="shared" si="25"/>
        <v>-19963981.702123i</v>
      </c>
      <c r="E124" s="10" t="str">
        <f>IMSUM($C$39,C124,D124)</f>
        <v>262.576790241196+11483914.4698011i</v>
      </c>
      <c r="F124" s="10" t="str">
        <f>IMDIV($C$38,E124)</f>
        <v>1.99102373082754E-12-8.70783217784208E-08i</v>
      </c>
      <c r="G124" s="10" t="str">
        <f>IMSUM(B124,F124)</f>
        <v>1.99102373082754E-12+0.0000155658088224519i</v>
      </c>
      <c r="H124" s="10" t="str">
        <f>IMDIV($C$38,G124)</f>
        <v>0.00821737396950344-64243.3690022967i</v>
      </c>
      <c r="I124" s="4">
        <f>IMABS(H124)</f>
        <v>64243.36900229723</v>
      </c>
      <c r="J124" s="4">
        <f t="shared" si="22"/>
        <v>-56.17007593417937</v>
      </c>
    </row>
    <row r="125" spans="1:10" ht="12.75">
      <c r="A125" s="6">
        <v>1260000</v>
      </c>
      <c r="B125" s="10" t="str">
        <f>COMPLEX(0,(2*PI()*$B$42*A125))</f>
        <v>0.0000157152492444065i</v>
      </c>
      <c r="C125" s="10" t="str">
        <f t="shared" si="24"/>
        <v>31573186.5949198i</v>
      </c>
      <c r="D125" s="10" t="str">
        <f t="shared" si="25"/>
        <v>-19884759.5525114i</v>
      </c>
      <c r="E125" s="10" t="str">
        <f>IMSUM($C$39,C125,D125)</f>
        <v>262.576790241196+11688427.0424084i</v>
      </c>
      <c r="F125" s="10" t="str">
        <f>IMDIV($C$38,E125)</f>
        <v>1.92195933329308E-12-8.5554711157207E-08i</v>
      </c>
      <c r="G125" s="10" t="str">
        <f>IMSUM(B125,F125)</f>
        <v>1.92195933329308E-12+0.0000156296945332493i</v>
      </c>
      <c r="H125" s="10" t="str">
        <f>IMDIV($C$38,G125)</f>
        <v>0.00786761706584807-63980.7769673725i</v>
      </c>
      <c r="I125" s="4">
        <f>IMABS(H125)</f>
        <v>63980.77696737298</v>
      </c>
      <c r="J125" s="4">
        <f t="shared" si="22"/>
        <v>-56.13455537694093</v>
      </c>
    </row>
    <row r="127" spans="1:10" ht="12.75">
      <c r="A127" s="21">
        <v>950000</v>
      </c>
      <c r="B127" s="10" t="str">
        <f aca="true" t="shared" si="31" ref="B127:B158">COMPLEX(0,(2*PI()*$B$42*A127))</f>
        <v>0.0000118487990334811i</v>
      </c>
      <c r="C127" s="10" t="str">
        <f aca="true" t="shared" si="32" ref="C127:C158">COMPLEX(0,2*PI()*A127*$B$40)</f>
        <v>23805180.3691856i</v>
      </c>
      <c r="D127" s="10" t="str">
        <f aca="true" t="shared" si="33" ref="D127:D158">COMPLEX(0,-1/(2*PI()*$B$41*A127))</f>
        <v>-26373470.5643835i</v>
      </c>
      <c r="E127" s="10" t="str">
        <f aca="true" t="shared" si="34" ref="E127:E158">IMSUM($C$39,C127,D127)</f>
        <v>262.576790241196-2568290.1951979i</v>
      </c>
      <c r="F127" s="10" t="str">
        <f aca="true" t="shared" si="35" ref="F127:F158">IMDIV($C$38,E127)</f>
        <v>3.98077969131281E-11+3.89364095777479E-07i</v>
      </c>
      <c r="G127" s="10" t="str">
        <f aca="true" t="shared" si="36" ref="G127:G158">IMSUM(B127,F127)</f>
        <v>3.98077969131281E-11+0.0000122381631292586i</v>
      </c>
      <c r="H127" s="10" t="str">
        <f aca="true" t="shared" si="37" ref="H127:H158">IMDIV($C$38,G127)</f>
        <v>0.265788182467671-81711.6089585905i</v>
      </c>
      <c r="I127" s="4">
        <f aca="true" t="shared" si="38" ref="I127:I158">IMABS(H127)</f>
        <v>81711.60895902276</v>
      </c>
      <c r="J127" s="4">
        <f t="shared" si="22"/>
        <v>-58.25629867712366</v>
      </c>
    </row>
    <row r="128" spans="1:10" ht="12.75">
      <c r="A128" s="21">
        <v>951000</v>
      </c>
      <c r="B128" s="10" t="str">
        <f t="shared" si="31"/>
        <v>0.0000118612714535163i</v>
      </c>
      <c r="C128" s="10" t="str">
        <f t="shared" si="32"/>
        <v>23830238.4537847i</v>
      </c>
      <c r="D128" s="10" t="str">
        <f t="shared" si="33"/>
        <v>-26345738.2083747i</v>
      </c>
      <c r="E128" s="10" t="str">
        <f t="shared" si="34"/>
        <v>262.576790241196-2515499.75459i</v>
      </c>
      <c r="F128" s="10" t="str">
        <f t="shared" si="35"/>
        <v>4.14961468454262E-11+3.97535315707898E-07i</v>
      </c>
      <c r="G128" s="10" t="str">
        <f t="shared" si="36"/>
        <v>4.14961468454262E-11+0.0000122588067692242i</v>
      </c>
      <c r="H128" s="10" t="str">
        <f t="shared" si="37"/>
        <v>0.276128588489093-81574.0078797104i</v>
      </c>
      <c r="I128" s="4">
        <f t="shared" si="38"/>
        <v>81574.00788017776</v>
      </c>
      <c r="J128" s="4">
        <f t="shared" si="22"/>
        <v>-58.24167735336122</v>
      </c>
    </row>
    <row r="129" spans="1:10" ht="12.75">
      <c r="A129" s="21">
        <v>952000</v>
      </c>
      <c r="B129" s="10" t="str">
        <f t="shared" si="31"/>
        <v>0.0000118737438735516i</v>
      </c>
      <c r="C129" s="10" t="str">
        <f t="shared" si="32"/>
        <v>23855296.5383838i</v>
      </c>
      <c r="D129" s="10" t="str">
        <f t="shared" si="33"/>
        <v>-26318064.113618i</v>
      </c>
      <c r="E129" s="10" t="str">
        <f t="shared" si="34"/>
        <v>262.576790241196-2462767.5752342i</v>
      </c>
      <c r="F129" s="10" t="str">
        <f t="shared" si="35"/>
        <v>4.32921820603167E-11+4.06047244851103E-07i</v>
      </c>
      <c r="G129" s="10" t="str">
        <f t="shared" si="36"/>
        <v>4.32921820603167E-11+0.0000122797911184027i</v>
      </c>
      <c r="H129" s="10" t="str">
        <f t="shared" si="37"/>
        <v>0.287096248295149-81434.6099494278i</v>
      </c>
      <c r="I129" s="4">
        <f t="shared" si="38"/>
        <v>81434.60994993389</v>
      </c>
      <c r="J129" s="4">
        <f t="shared" si="22"/>
        <v>-58.22683995876286</v>
      </c>
    </row>
    <row r="130" spans="1:10" ht="12.75">
      <c r="A130" s="21">
        <v>953000</v>
      </c>
      <c r="B130" s="10" t="str">
        <f t="shared" si="31"/>
        <v>0.0000118862162935868i</v>
      </c>
      <c r="C130" s="10" t="str">
        <f t="shared" si="32"/>
        <v>23880354.622983i</v>
      </c>
      <c r="D130" s="10" t="str">
        <f t="shared" si="33"/>
        <v>-26290448.0967097i</v>
      </c>
      <c r="E130" s="10" t="str">
        <f t="shared" si="34"/>
        <v>262.576790241196-2410093.4737267i</v>
      </c>
      <c r="F130" s="10" t="str">
        <f t="shared" si="35"/>
        <v>4.52052168211773E-11+4.14921661351114E-07i</v>
      </c>
      <c r="G130" s="10" t="str">
        <f t="shared" si="36"/>
        <v>4.52052168211773E-11+0.0000123011379549379i</v>
      </c>
      <c r="H130" s="10" t="str">
        <f t="shared" si="37"/>
        <v>0.298743165508012-81293.2920230422i</v>
      </c>
      <c r="I130" s="4">
        <f t="shared" si="38"/>
        <v>81293.29202359113</v>
      </c>
      <c r="J130" s="4">
        <f t="shared" si="22"/>
        <v>-58.21177228520857</v>
      </c>
    </row>
    <row r="131" spans="1:10" ht="12.75">
      <c r="A131" s="21">
        <v>954000</v>
      </c>
      <c r="B131" s="10" t="str">
        <f t="shared" si="31"/>
        <v>0.000011898688713622i</v>
      </c>
      <c r="C131" s="10" t="str">
        <f t="shared" si="32"/>
        <v>23905412.7075821i</v>
      </c>
      <c r="D131" s="10" t="str">
        <f t="shared" si="33"/>
        <v>-26262889.975015i</v>
      </c>
      <c r="E131" s="10" t="str">
        <f t="shared" si="34"/>
        <v>262.576790241196-2357477.2674329i</v>
      </c>
      <c r="F131" s="10" t="str">
        <f t="shared" si="35"/>
        <v>4.72455927972522E-11+4.24182239807267E-07i</v>
      </c>
      <c r="G131" s="10" t="str">
        <f t="shared" si="36"/>
        <v>4.72455927972522E-11+0.0000123228709534293i</v>
      </c>
      <c r="H131" s="10" t="str">
        <f t="shared" si="37"/>
        <v>0.311126856784983-81149.9206446703i</v>
      </c>
      <c r="I131" s="4">
        <f t="shared" si="38"/>
        <v>81149.92064526673</v>
      </c>
      <c r="J131" s="4">
        <f t="shared" si="22"/>
        <v>-58.196458909734645</v>
      </c>
    </row>
    <row r="132" spans="1:10" ht="12.75">
      <c r="A132" s="21">
        <v>955000</v>
      </c>
      <c r="B132" s="10" t="str">
        <f t="shared" si="31"/>
        <v>0.0000119111611336573i</v>
      </c>
      <c r="C132" s="10" t="str">
        <f t="shared" si="32"/>
        <v>23930470.7921813i</v>
      </c>
      <c r="D132" s="10" t="str">
        <f t="shared" si="33"/>
        <v>-26235389.5666642i</v>
      </c>
      <c r="E132" s="10" t="str">
        <f t="shared" si="34"/>
        <v>262.576790241196-2304918.7744829i</v>
      </c>
      <c r="F132" s="10" t="str">
        <f t="shared" si="35"/>
        <v>4.94248179920929E-11+4.33854762299177E-07i</v>
      </c>
      <c r="G132" s="10" t="str">
        <f t="shared" si="36"/>
        <v>4.94248179920929E-11+0.0000123450158959565i</v>
      </c>
      <c r="H132" s="10" t="str">
        <f t="shared" si="37"/>
        <v>0.324311068974853-81004.3509390305i</v>
      </c>
      <c r="I132" s="4">
        <f t="shared" si="38"/>
        <v>81004.3509396797</v>
      </c>
      <c r="J132" s="4">
        <f t="shared" si="22"/>
        <v>-58.18088306163581</v>
      </c>
    </row>
    <row r="133" spans="1:10" ht="12.75">
      <c r="A133" s="21">
        <v>956000</v>
      </c>
      <c r="B133" s="10" t="str">
        <f t="shared" si="31"/>
        <v>0.0000119236335536925i</v>
      </c>
      <c r="C133" s="10" t="str">
        <f t="shared" si="32"/>
        <v>23955528.8767804i</v>
      </c>
      <c r="D133" s="10" t="str">
        <f t="shared" si="33"/>
        <v>-26207946.6905485i</v>
      </c>
      <c r="E133" s="10" t="str">
        <f t="shared" si="34"/>
        <v>262.576790241196-2252417.8137681i</v>
      </c>
      <c r="F133" s="10" t="str">
        <f t="shared" si="35"/>
        <v>5.175572808183E-11+4.43967358230591E-07i</v>
      </c>
      <c r="G133" s="10" t="str">
        <f t="shared" si="36"/>
        <v>5.175572808183E-11+0.0000123676009119231i</v>
      </c>
      <c r="H133" s="10" t="str">
        <f t="shared" si="37"/>
        <v>0.33836660757879-80856.4253571951i</v>
      </c>
      <c r="I133" s="4">
        <f t="shared" si="38"/>
        <v>80856.42535790309</v>
      </c>
      <c r="J133" s="4">
        <f aca="true" t="shared" si="39" ref="J133:J196">20*LOG(100/(100+I133))</f>
        <v>-58.16502647172989</v>
      </c>
    </row>
    <row r="134" spans="1:10" ht="12.75">
      <c r="A134" s="21">
        <v>957000</v>
      </c>
      <c r="B134" s="10" t="str">
        <f t="shared" si="31"/>
        <v>0.0000119361059737278i</v>
      </c>
      <c r="C134" s="10" t="str">
        <f t="shared" si="32"/>
        <v>23980586.9613796i</v>
      </c>
      <c r="D134" s="10" t="str">
        <f t="shared" si="33"/>
        <v>-26180561.1663159i</v>
      </c>
      <c r="E134" s="10" t="str">
        <f t="shared" si="34"/>
        <v>262.576790241196-2199974.2049363i</v>
      </c>
      <c r="F134" s="10" t="str">
        <f t="shared" si="35"/>
        <v>5.42526743904556E-11+4.5455077769126E-07i</v>
      </c>
      <c r="G134" s="10" t="str">
        <f t="shared" si="36"/>
        <v>5.42526743904556E-11+0.0000123906567514191i</v>
      </c>
      <c r="H134" s="10" t="str">
        <f t="shared" si="37"/>
        <v>0.35337229671258-80705.9722533512i</v>
      </c>
      <c r="I134" s="4">
        <f t="shared" si="38"/>
        <v>80705.97225412482</v>
      </c>
      <c r="J134" s="4">
        <f t="shared" si="39"/>
        <v>-58.148869200927265</v>
      </c>
    </row>
    <row r="135" spans="1:10" ht="12.75">
      <c r="A135" s="21">
        <v>958000</v>
      </c>
      <c r="B135" s="10" t="str">
        <f t="shared" si="31"/>
        <v>0.000011948578393763i</v>
      </c>
      <c r="C135" s="10" t="str">
        <f t="shared" si="32"/>
        <v>24005645.0459787i</v>
      </c>
      <c r="D135" s="10" t="str">
        <f t="shared" si="33"/>
        <v>-26153232.8143678i</v>
      </c>
      <c r="E135" s="10" t="str">
        <f t="shared" si="34"/>
        <v>262.576790241196-2147587.7683891i</v>
      </c>
      <c r="F135" s="10" t="str">
        <f t="shared" si="35"/>
        <v>5.69317436474402E-11+4.65638703931129E-07i</v>
      </c>
      <c r="G135" s="10" t="str">
        <f t="shared" si="36"/>
        <v>5.69317436474402E-11+0.0000124142170976941i</v>
      </c>
      <c r="H135" s="10" t="str">
        <f t="shared" si="37"/>
        <v>0.369416094984603-80552.8042654188i</v>
      </c>
      <c r="I135" s="4">
        <f t="shared" si="38"/>
        <v>80552.80426626587</v>
      </c>
      <c r="J135" s="4">
        <f t="shared" si="39"/>
        <v>-58.132389444714676</v>
      </c>
    </row>
    <row r="136" spans="1:10" ht="12.75">
      <c r="A136" s="21">
        <v>959000</v>
      </c>
      <c r="B136" s="10" t="str">
        <f t="shared" si="31"/>
        <v>0.0000119610508137983i</v>
      </c>
      <c r="C136" s="10" t="str">
        <f t="shared" si="32"/>
        <v>24030703.1305778i</v>
      </c>
      <c r="D136" s="10" t="str">
        <f t="shared" si="33"/>
        <v>-26125961.4558544i</v>
      </c>
      <c r="E136" s="10" t="str">
        <f t="shared" si="34"/>
        <v>262.576790241196-2095258.3252766i</v>
      </c>
      <c r="F136" s="10" t="str">
        <f t="shared" si="35"/>
        <v>5.98110158189658E-11+4.77268111636308E-07i</v>
      </c>
      <c r="G136" s="10" t="str">
        <f t="shared" si="36"/>
        <v>5.98110158189658E-11+0.0000124383189254346i</v>
      </c>
      <c r="H136" s="10" t="str">
        <f t="shared" si="37"/>
        <v>0.386596396927899-80396.7164672084i</v>
      </c>
      <c r="I136" s="4">
        <f t="shared" si="38"/>
        <v>80396.7164681379</v>
      </c>
      <c r="J136" s="4">
        <f t="shared" si="39"/>
        <v>-58.115563309505745</v>
      </c>
    </row>
    <row r="137" spans="1:10" ht="12.75">
      <c r="A137" s="21">
        <v>960000</v>
      </c>
      <c r="B137" s="10" t="str">
        <f t="shared" si="31"/>
        <v>0.0000119735232338335i</v>
      </c>
      <c r="C137" s="10" t="str">
        <f t="shared" si="32"/>
        <v>24055761.215177i</v>
      </c>
      <c r="D137" s="10" t="str">
        <f t="shared" si="33"/>
        <v>-26098746.9126712i</v>
      </c>
      <c r="E137" s="10" t="str">
        <f t="shared" si="34"/>
        <v>262.576790241196-2042985.6974942i</v>
      </c>
      <c r="F137" s="10" t="str">
        <f t="shared" si="35"/>
        <v>6.29108677396771E-11+4.89479679034271E-07i</v>
      </c>
      <c r="G137" s="10" t="str">
        <f t="shared" si="36"/>
        <v>6.29108677396771E-11+0.0000124630029128678i</v>
      </c>
      <c r="H137" s="10" t="str">
        <f t="shared" si="37"/>
        <v>0.405023556115398-80237.4842536576i</v>
      </c>
      <c r="I137" s="4">
        <f t="shared" si="38"/>
        <v>80237.48425467983</v>
      </c>
      <c r="J137" s="4">
        <f t="shared" si="39"/>
        <v>-58.09836455602431</v>
      </c>
    </row>
    <row r="138" spans="1:10" ht="12.75">
      <c r="A138" s="21">
        <v>961000</v>
      </c>
      <c r="B138" s="10" t="str">
        <f t="shared" si="31"/>
        <v>0.0000119859956538687i</v>
      </c>
      <c r="C138" s="10" t="str">
        <f t="shared" si="32"/>
        <v>24080819.2997761i</v>
      </c>
      <c r="D138" s="10" t="str">
        <f t="shared" si="33"/>
        <v>-26071589.0074551i</v>
      </c>
      <c r="E138" s="10" t="str">
        <f t="shared" si="34"/>
        <v>262.576790241196-1990769.707679i</v>
      </c>
      <c r="F138" s="10" t="str">
        <f t="shared" si="35"/>
        <v>6.62543320818907E-11+5.02318263506747E-07i</v>
      </c>
      <c r="G138" s="10" t="str">
        <f t="shared" si="36"/>
        <v>6.62543320818907E-11+0.0000124883139173754i</v>
      </c>
      <c r="H138" s="10" t="str">
        <f t="shared" si="37"/>
        <v>0.424821674202183-80074.8609130109i</v>
      </c>
      <c r="I138" s="4">
        <f t="shared" si="38"/>
        <v>80074.86091413781</v>
      </c>
      <c r="J138" s="4">
        <f t="shared" si="39"/>
        <v>-58.080764303902335</v>
      </c>
    </row>
    <row r="139" spans="1:10" ht="12.75">
      <c r="A139" s="21">
        <v>962000</v>
      </c>
      <c r="B139" s="10" t="str">
        <f t="shared" si="31"/>
        <v>0.000011998468073904i</v>
      </c>
      <c r="C139" s="10" t="str">
        <f t="shared" si="32"/>
        <v>24105877.3843753i</v>
      </c>
      <c r="D139" s="10" t="str">
        <f t="shared" si="33"/>
        <v>-26044487.5635804i</v>
      </c>
      <c r="E139" s="10" t="str">
        <f t="shared" si="34"/>
        <v>262.576790241196-1938610.1792051i</v>
      </c>
      <c r="F139" s="10" t="str">
        <f t="shared" si="35"/>
        <v>6.98675234922785E-11+5.15833452429537E-07i</v>
      </c>
      <c r="G139" s="10" t="str">
        <f t="shared" si="36"/>
        <v>6.98675234922785E-11+0.0000125143015263335i</v>
      </c>
      <c r="H139" s="10" t="str">
        <f t="shared" si="37"/>
        <v>0.446130710328366-79908.5748305295i</v>
      </c>
      <c r="I139" s="4">
        <f t="shared" si="38"/>
        <v>79908.57483177487</v>
      </c>
      <c r="J139" s="4">
        <f t="shared" si="39"/>
        <v>-58.062730690478375</v>
      </c>
    </row>
    <row r="140" spans="1:10" ht="12.75">
      <c r="A140" s="21">
        <v>963000</v>
      </c>
      <c r="B140" s="10" t="str">
        <f t="shared" si="31"/>
        <v>0.0000120109404939392i</v>
      </c>
      <c r="C140" s="10" t="str">
        <f t="shared" si="32"/>
        <v>24130935.4689744i</v>
      </c>
      <c r="D140" s="10" t="str">
        <f t="shared" si="33"/>
        <v>-26017442.4051551i</v>
      </c>
      <c r="E140" s="10" t="str">
        <f t="shared" si="34"/>
        <v>262.576790241196-1886506.9361807i</v>
      </c>
      <c r="F140" s="10" t="str">
        <f t="shared" si="35"/>
        <v>7.37801466482469E-11+5.30080203495875E-07i</v>
      </c>
      <c r="G140" s="10" t="str">
        <f t="shared" si="36"/>
        <v>7.37801466482469E-11+0.0000125410206974351i</v>
      </c>
      <c r="H140" s="10" t="str">
        <f t="shared" si="37"/>
        <v>0.469108978180368-79738.3262568022i</v>
      </c>
      <c r="I140" s="4">
        <f t="shared" si="38"/>
        <v>79738.32625818212</v>
      </c>
      <c r="J140" s="4">
        <f t="shared" si="39"/>
        <v>-58.04422847529196</v>
      </c>
    </row>
    <row r="141" spans="1:10" ht="12.75">
      <c r="A141" s="21">
        <v>964000</v>
      </c>
      <c r="B141" s="10" t="str">
        <f t="shared" si="31"/>
        <v>0.0000120234129139745i</v>
      </c>
      <c r="C141" s="10" t="str">
        <f t="shared" si="32"/>
        <v>24155993.5535735i</v>
      </c>
      <c r="D141" s="10" t="str">
        <f t="shared" si="33"/>
        <v>-25990453.357017i</v>
      </c>
      <c r="E141" s="10" t="str">
        <f t="shared" si="34"/>
        <v>262.576790241196-1834459.8034435i</v>
      </c>
      <c r="F141" s="10" t="str">
        <f t="shared" si="35"/>
        <v>7.80261047337321E-11+5.45119591955646E-07i</v>
      </c>
      <c r="G141" s="10" t="str">
        <f t="shared" si="36"/>
        <v>7.80261047337321E-11+0.0000125685325059301i</v>
      </c>
      <c r="H141" s="10" t="str">
        <f t="shared" si="37"/>
        <v>0.49393611434675-79563.7835594282i</v>
      </c>
      <c r="I141" s="4">
        <f t="shared" si="38"/>
        <v>79563.78356096138</v>
      </c>
      <c r="J141" s="4">
        <f t="shared" si="39"/>
        <v>-58.02521857991111</v>
      </c>
    </row>
    <row r="142" spans="1:10" ht="12.75">
      <c r="A142" s="21">
        <v>965000</v>
      </c>
      <c r="B142" s="10" t="str">
        <f t="shared" si="31"/>
        <v>0.0000120358853340097i</v>
      </c>
      <c r="C142" s="10" t="str">
        <f t="shared" si="32"/>
        <v>24181051.6381727i</v>
      </c>
      <c r="D142" s="10" t="str">
        <f t="shared" si="33"/>
        <v>-25963520.2447299i</v>
      </c>
      <c r="E142" s="10" t="str">
        <f t="shared" si="34"/>
        <v>262.576790241196-1782468.6065572i</v>
      </c>
      <c r="F142" s="10" t="str">
        <f t="shared" si="35"/>
        <v>8.26442316687983E-11+5.61019686192971E-07i</v>
      </c>
      <c r="G142" s="10" t="str">
        <f t="shared" si="36"/>
        <v>8.26442316687983E-11+0.0000125969050202027i</v>
      </c>
      <c r="H142" s="10" t="str">
        <f t="shared" si="37"/>
        <v>0.520816622467193-79384.5788591066i</v>
      </c>
      <c r="I142" s="4">
        <f t="shared" si="38"/>
        <v>79384.57886081505</v>
      </c>
      <c r="J142" s="4">
        <f t="shared" si="39"/>
        <v>-58.00565755041294</v>
      </c>
    </row>
    <row r="143" spans="1:10" ht="12.75">
      <c r="A143" s="21">
        <v>966000</v>
      </c>
      <c r="B143" s="10" t="str">
        <f t="shared" si="31"/>
        <v>0.000012048357754045i</v>
      </c>
      <c r="C143" s="10" t="str">
        <f t="shared" si="32"/>
        <v>24206109.7227718i</v>
      </c>
      <c r="D143" s="10" t="str">
        <f t="shared" si="33"/>
        <v>-25936642.8945801i</v>
      </c>
      <c r="E143" s="10" t="str">
        <f t="shared" si="34"/>
        <v>262.576790241196-1730533.1718083i</v>
      </c>
      <c r="F143" s="10" t="str">
        <f t="shared" si="35"/>
        <v>8.76791777085248E-11+5.77856578116064E-07i</v>
      </c>
      <c r="G143" s="10" t="str">
        <f t="shared" si="36"/>
        <v>8.76791777085248E-11+0.0000126262143321611i</v>
      </c>
      <c r="H143" s="10" t="str">
        <f t="shared" si="37"/>
        <v>0.549984124487714-79200.3029288525i</v>
      </c>
      <c r="I143" s="4">
        <f t="shared" si="38"/>
        <v>79200.30293076209</v>
      </c>
      <c r="J143" s="4">
        <f t="shared" si="39"/>
        <v>-57.98549692690872</v>
      </c>
    </row>
    <row r="144" spans="1:10" ht="12.75">
      <c r="A144" s="21">
        <v>967000</v>
      </c>
      <c r="B144" s="10" t="str">
        <f t="shared" si="31"/>
        <v>0.0000120608301740802i</v>
      </c>
      <c r="C144" s="10" t="str">
        <f t="shared" si="32"/>
        <v>24231167.807371i</v>
      </c>
      <c r="D144" s="10" t="str">
        <f t="shared" si="33"/>
        <v>-25909821.1335722i</v>
      </c>
      <c r="E144" s="10" t="str">
        <f t="shared" si="34"/>
        <v>262.576790241196-1678653.3262012i</v>
      </c>
      <c r="F144" s="10" t="str">
        <f t="shared" si="35"/>
        <v>9.31824862436566E-11+5.95715601264405E-07i</v>
      </c>
      <c r="G144" s="10" t="str">
        <f t="shared" si="36"/>
        <v>9.31824862436566E-11+0.0000126565457753446i</v>
      </c>
      <c r="H144" s="10" t="str">
        <f t="shared" si="37"/>
        <v>0.581706485018983-79010.4992069661i</v>
      </c>
      <c r="I144" s="4">
        <f t="shared" si="38"/>
        <v>79010.49920910747</v>
      </c>
      <c r="J144" s="4">
        <f t="shared" si="39"/>
        <v>-57.96468250079832</v>
      </c>
    </row>
    <row r="145" spans="1:10" ht="12.75">
      <c r="A145" s="21">
        <v>968000</v>
      </c>
      <c r="B145" s="10" t="str">
        <f t="shared" si="31"/>
        <v>0.0000120733025941154i</v>
      </c>
      <c r="C145" s="10" t="str">
        <f t="shared" si="32"/>
        <v>24256225.8919701i</v>
      </c>
      <c r="D145" s="10" t="str">
        <f t="shared" si="33"/>
        <v>-25883054.789426i</v>
      </c>
      <c r="E145" s="10" t="str">
        <f t="shared" si="34"/>
        <v>262.576790241196-1626828.8974559i</v>
      </c>
      <c r="F145" s="10" t="str">
        <f t="shared" si="35"/>
        <v>9.92139104647893E-11+6.14692777779255E-07i</v>
      </c>
      <c r="G145" s="10" t="str">
        <f t="shared" si="36"/>
        <v>9.92139104647893E-11+0.0000126879953718947i</v>
      </c>
      <c r="H145" s="10" t="str">
        <f t="shared" si="37"/>
        <v>0.61629201996034-78814.6567387599i</v>
      </c>
      <c r="I145" s="4">
        <f t="shared" si="38"/>
        <v>78814.65674116946</v>
      </c>
      <c r="J145" s="4">
        <f t="shared" si="39"/>
        <v>-57.943153435712276</v>
      </c>
    </row>
    <row r="146" spans="1:10" ht="12.75">
      <c r="A146" s="21">
        <v>969000</v>
      </c>
      <c r="B146" s="10" t="str">
        <f t="shared" si="31"/>
        <v>0.0000120857750141507i</v>
      </c>
      <c r="C146" s="10" t="str">
        <f t="shared" si="32"/>
        <v>24281283.9765693i</v>
      </c>
      <c r="D146" s="10" t="str">
        <f t="shared" si="33"/>
        <v>-25856343.6905721i</v>
      </c>
      <c r="E146" s="10" t="str">
        <f t="shared" si="34"/>
        <v>262.576790241196-1575059.7140028i</v>
      </c>
      <c r="F146" s="10" t="str">
        <f t="shared" si="35"/>
        <v>1.05843032939723E-10+6.34896546027904E-07i</v>
      </c>
      <c r="G146" s="10" t="str">
        <f t="shared" si="36"/>
        <v>1.05843032939723E-10+0.0000127206715601786i</v>
      </c>
      <c r="H146" s="10" t="str">
        <f t="shared" si="37"/>
        <v>0.654097059810897-78612.2018165469i</v>
      </c>
      <c r="I146" s="4">
        <f t="shared" si="38"/>
        <v>78612.20181926813</v>
      </c>
      <c r="J146" s="4">
        <f t="shared" si="39"/>
        <v>-57.92084122202789</v>
      </c>
    </row>
    <row r="147" spans="1:10" ht="12.75">
      <c r="A147" s="21">
        <v>970000</v>
      </c>
      <c r="B147" s="10" t="str">
        <f t="shared" si="31"/>
        <v>0.0000120982474341859i</v>
      </c>
      <c r="C147" s="10" t="str">
        <f t="shared" si="32"/>
        <v>24306342.0611684i</v>
      </c>
      <c r="D147" s="10" t="str">
        <f t="shared" si="33"/>
        <v>-25829687.6661488i</v>
      </c>
      <c r="E147" s="10" t="str">
        <f t="shared" si="34"/>
        <v>262.576790241196-1523345.6049804i</v>
      </c>
      <c r="F147" s="10" t="str">
        <f t="shared" si="35"/>
        <v>1.13151270424878E-10+6.56449834508807E-07i</v>
      </c>
      <c r="G147" s="10" t="str">
        <f t="shared" si="36"/>
        <v>1.13151270424878E-10+0.0000127546972686947i</v>
      </c>
      <c r="H147" s="10" t="str">
        <f t="shared" si="37"/>
        <v>0.695535216403545-78402.4880289172i</v>
      </c>
      <c r="I147" s="4">
        <f t="shared" si="38"/>
        <v>78402.48803200237</v>
      </c>
      <c r="J147" s="4">
        <f t="shared" si="39"/>
        <v>-57.897668426993235</v>
      </c>
    </row>
    <row r="148" spans="1:10" ht="12.75">
      <c r="A148" s="21">
        <v>971000</v>
      </c>
      <c r="B148" s="10" t="str">
        <f t="shared" si="31"/>
        <v>0.0000121107198542212i</v>
      </c>
      <c r="C148" s="10" t="str">
        <f t="shared" si="32"/>
        <v>24331400.1457675i</v>
      </c>
      <c r="D148" s="10" t="str">
        <f t="shared" si="33"/>
        <v>-25803086.5459983i</v>
      </c>
      <c r="E148" s="10" t="str">
        <f t="shared" si="34"/>
        <v>262.576790241196-1471686.4002308i</v>
      </c>
      <c r="F148" s="10" t="str">
        <f t="shared" si="35"/>
        <v>1.2123437227949E-10+6.79492565814185E-07i</v>
      </c>
      <c r="G148" s="10" t="str">
        <f t="shared" si="36"/>
        <v>1.2123437227949E-10+0.0000127902124200354i</v>
      </c>
      <c r="H148" s="10" t="str">
        <f t="shared" si="37"/>
        <v>0.741088806171095-78184.7843546125i</v>
      </c>
      <c r="I148" s="4">
        <f t="shared" si="38"/>
        <v>78184.78435812477</v>
      </c>
      <c r="J148" s="4">
        <f t="shared" si="39"/>
        <v>-57.873547192258606</v>
      </c>
    </row>
    <row r="149" spans="1:10" ht="12.75">
      <c r="A149" s="21">
        <v>972000</v>
      </c>
      <c r="B149" s="10" t="str">
        <f t="shared" si="31"/>
        <v>0.0000121231922742564i</v>
      </c>
      <c r="C149" s="10" t="str">
        <f t="shared" si="32"/>
        <v>24356458.2303667i</v>
      </c>
      <c r="D149" s="10" t="str">
        <f t="shared" si="33"/>
        <v>-25776540.1606629i</v>
      </c>
      <c r="E149" s="10" t="str">
        <f t="shared" si="34"/>
        <v>262.576790241196-1420081.9302962i</v>
      </c>
      <c r="F149" s="10" t="str">
        <f t="shared" si="35"/>
        <v>1.302055563853E-10+7.04184698415579E-07i</v>
      </c>
      <c r="G149" s="10" t="str">
        <f t="shared" si="36"/>
        <v>1.302055563853E-10+0.000012827376972672i</v>
      </c>
      <c r="H149" s="10" t="str">
        <f t="shared" si="37"/>
        <v>0.791323023312325-77958.2608375359i</v>
      </c>
      <c r="I149" s="4">
        <f t="shared" si="38"/>
        <v>77958.26084155211</v>
      </c>
      <c r="J149" s="4">
        <f t="shared" si="39"/>
        <v>-57.848377417169715</v>
      </c>
    </row>
    <row r="150" spans="1:10" ht="12.75">
      <c r="A150" s="21">
        <v>973000</v>
      </c>
      <c r="B150" s="10" t="str">
        <f t="shared" si="31"/>
        <v>0.0000121356646942917i</v>
      </c>
      <c r="C150" s="10" t="str">
        <f t="shared" si="32"/>
        <v>24381516.3149658i</v>
      </c>
      <c r="D150" s="10" t="str">
        <f t="shared" si="33"/>
        <v>-25750048.3413817i</v>
      </c>
      <c r="E150" s="10" t="str">
        <f t="shared" si="34"/>
        <v>262.576790241196-1368532.0264159i</v>
      </c>
      <c r="F150" s="10" t="str">
        <f t="shared" si="35"/>
        <v>1.40199475443044E-10+7.30709946047671E-07i</v>
      </c>
      <c r="G150" s="10" t="str">
        <f t="shared" si="36"/>
        <v>1.40199475443044E-10+0.0000128663746403394i</v>
      </c>
      <c r="H150" s="10" t="str">
        <f t="shared" si="37"/>
        <v>0.846903646456113-77721.9712494619i</v>
      </c>
      <c r="I150" s="4">
        <f t="shared" si="38"/>
        <v>77721.97125407607</v>
      </c>
      <c r="J150" s="4">
        <f t="shared" si="39"/>
        <v>-57.82204454835341</v>
      </c>
    </row>
    <row r="151" spans="1:10" ht="12.75">
      <c r="A151" s="21">
        <v>974000</v>
      </c>
      <c r="B151" s="10" t="str">
        <f t="shared" si="31"/>
        <v>0.0000121481371143269i</v>
      </c>
      <c r="C151" s="10" t="str">
        <f t="shared" si="32"/>
        <v>24406574.399565i</v>
      </c>
      <c r="D151" s="10" t="str">
        <f t="shared" si="33"/>
        <v>-25723610.9200866i</v>
      </c>
      <c r="E151" s="10" t="str">
        <f t="shared" si="34"/>
        <v>262.576790241196-1317036.5205216i</v>
      </c>
      <c r="F151" s="10" t="str">
        <f t="shared" si="35"/>
        <v>1.51377274723133E-10+7.59280357583251E-07i</v>
      </c>
      <c r="G151" s="10" t="str">
        <f t="shared" si="36"/>
        <v>1.51377274723133E-10+0.0000129074174719102i</v>
      </c>
      <c r="H151" s="10" t="str">
        <f t="shared" si="37"/>
        <v>0.908619322918224-77474.8319746152i</v>
      </c>
      <c r="I151" s="4">
        <f t="shared" si="38"/>
        <v>77474.83197994331</v>
      </c>
      <c r="J151" s="4">
        <f t="shared" si="39"/>
        <v>-57.79441687229455</v>
      </c>
    </row>
    <row r="152" spans="1:10" ht="12.75">
      <c r="A152" s="21">
        <v>975000</v>
      </c>
      <c r="B152" s="10" t="str">
        <f t="shared" si="31"/>
        <v>0.0000121606095343621i</v>
      </c>
      <c r="C152" s="10" t="str">
        <f t="shared" si="32"/>
        <v>24431632.4841641i</v>
      </c>
      <c r="D152" s="10" t="str">
        <f t="shared" si="33"/>
        <v>-25697227.7293993i</v>
      </c>
      <c r="E152" s="10" t="str">
        <f t="shared" si="34"/>
        <v>262.576790241196-1265595.2452352i</v>
      </c>
      <c r="F152" s="10" t="str">
        <f t="shared" si="35"/>
        <v>1.63933098441211E-10+7.90141998968345E-07i</v>
      </c>
      <c r="G152" s="10" t="str">
        <f t="shared" si="36"/>
        <v>1.63933098441211E-10+0.0000129507515333304i</v>
      </c>
      <c r="H152" s="10" t="str">
        <f t="shared" si="37"/>
        <v>0.977409835039589-77215.596119356i</v>
      </c>
      <c r="I152" s="4">
        <f t="shared" si="38"/>
        <v>77215.59612554214</v>
      </c>
      <c r="J152" s="4">
        <f t="shared" si="39"/>
        <v>-57.76534217540632</v>
      </c>
    </row>
    <row r="153" spans="1:10" ht="12.75">
      <c r="A153" s="21">
        <v>976000</v>
      </c>
      <c r="B153" s="10" t="str">
        <f t="shared" si="31"/>
        <v>0.0000121730819543974i</v>
      </c>
      <c r="C153" s="10" t="str">
        <f t="shared" si="32"/>
        <v>24456690.5687633i</v>
      </c>
      <c r="D153" s="10" t="str">
        <f t="shared" si="33"/>
        <v>-25670898.6026274i</v>
      </c>
      <c r="E153" s="10" t="str">
        <f t="shared" si="34"/>
        <v>262.576790241196-1214208.0338641i</v>
      </c>
      <c r="F153" s="10" t="str">
        <f t="shared" si="35"/>
        <v>1.78102538989857E-10+8.23582059535551E-07i</v>
      </c>
      <c r="G153" s="10" t="str">
        <f t="shared" si="36"/>
        <v>1.78102538989857E-10+0.000012996664013933i</v>
      </c>
      <c r="H153" s="10" t="str">
        <f t="shared" si="37"/>
        <v>1.05440225724494-76942.8215379088i</v>
      </c>
      <c r="I153" s="4">
        <f t="shared" si="38"/>
        <v>76942.82154513343</v>
      </c>
      <c r="J153" s="4">
        <f t="shared" si="39"/>
        <v>-57.73464359215381</v>
      </c>
    </row>
    <row r="154" spans="1:10" ht="12.75">
      <c r="A154" s="21">
        <v>977000</v>
      </c>
      <c r="B154" s="10" t="str">
        <f t="shared" si="31"/>
        <v>0.0000121855543744326i</v>
      </c>
      <c r="C154" s="10" t="str">
        <f t="shared" si="32"/>
        <v>24481748.6533624i</v>
      </c>
      <c r="D154" s="10" t="str">
        <f t="shared" si="33"/>
        <v>-25644623.3737609i</v>
      </c>
      <c r="E154" s="10" t="str">
        <f t="shared" si="34"/>
        <v>262.576790241196-1162874.7203985i</v>
      </c>
      <c r="F154" s="10" t="str">
        <f t="shared" si="35"/>
        <v>1.94173721338423E-10+8.59937817439012E-07i</v>
      </c>
      <c r="G154" s="10" t="str">
        <f t="shared" si="36"/>
        <v>1.94173721338423E-10+0.0000130454921918716i</v>
      </c>
      <c r="H154" s="10" t="str">
        <f t="shared" si="37"/>
        <v>1.14095762600166-76654.8310382292i</v>
      </c>
      <c r="I154" s="4">
        <f t="shared" si="38"/>
        <v>76654.8310467204</v>
      </c>
      <c r="J154" s="4">
        <f t="shared" si="39"/>
        <v>-57.702114401135006</v>
      </c>
    </row>
    <row r="155" spans="1:10" ht="12.75">
      <c r="A155" s="21">
        <v>978000</v>
      </c>
      <c r="B155" s="10" t="str">
        <f t="shared" si="31"/>
        <v>0.0000121980267944679i</v>
      </c>
      <c r="C155" s="10" t="str">
        <f t="shared" si="32"/>
        <v>24506806.7379615i</v>
      </c>
      <c r="D155" s="10" t="str">
        <f t="shared" si="33"/>
        <v>-25618401.8774687i</v>
      </c>
      <c r="E155" s="10" t="str">
        <f t="shared" si="34"/>
        <v>262.576790241196-1111595.1395072i</v>
      </c>
      <c r="F155" s="10" t="str">
        <f t="shared" si="35"/>
        <v>2.12502005292785E-10+8.99608057521043E-07i</v>
      </c>
      <c r="G155" s="10" t="str">
        <f t="shared" si="36"/>
        <v>2.12502005292785E-10+0.0000130976348519889i</v>
      </c>
      <c r="H155" s="10" t="str">
        <f t="shared" si="37"/>
        <v>1.23873176765725-76349.6624419114i</v>
      </c>
      <c r="I155" s="4">
        <f t="shared" si="38"/>
        <v>76349.66245196026</v>
      </c>
      <c r="J155" s="4">
        <f t="shared" si="39"/>
        <v>-57.667511444260526</v>
      </c>
    </row>
    <row r="156" spans="1:10" ht="12.75">
      <c r="A156" s="21">
        <v>979000</v>
      </c>
      <c r="B156" s="10" t="str">
        <f t="shared" si="31"/>
        <v>0.0000122104992145031i</v>
      </c>
      <c r="C156" s="10" t="str">
        <f t="shared" si="32"/>
        <v>24531864.8225607i</v>
      </c>
      <c r="D156" s="10" t="str">
        <f t="shared" si="33"/>
        <v>-25592233.9490954i</v>
      </c>
      <c r="E156" s="10" t="str">
        <f t="shared" si="34"/>
        <v>262.576790241196-1060369.1265347i</v>
      </c>
      <c r="F156" s="10" t="str">
        <f t="shared" si="35"/>
        <v>2.33529720581768E-10+9.4306776164686E-07i</v>
      </c>
      <c r="G156" s="10" t="str">
        <f t="shared" si="36"/>
        <v>2.33529720581768E-10+0.00001315356697615i</v>
      </c>
      <c r="H156" s="10" t="str">
        <f t="shared" si="37"/>
        <v>1.34975541523769-76025.0053463056i</v>
      </c>
      <c r="I156" s="4">
        <f t="shared" si="38"/>
        <v>76025.00535828745</v>
      </c>
      <c r="J156" s="4">
        <f t="shared" si="39"/>
        <v>-57.63054672420112</v>
      </c>
    </row>
    <row r="157" spans="1:10" ht="12.75">
      <c r="A157" s="21">
        <v>980000</v>
      </c>
      <c r="B157" s="10" t="str">
        <f t="shared" si="31"/>
        <v>0.0000122229716345384i</v>
      </c>
      <c r="C157" s="10" t="str">
        <f t="shared" si="32"/>
        <v>24556922.9071598i</v>
      </c>
      <c r="D157" s="10" t="str">
        <f t="shared" si="33"/>
        <v>-25566119.4246575i</v>
      </c>
      <c r="E157" s="10" t="str">
        <f t="shared" si="34"/>
        <v>262.576790241196-1009196.5174977i</v>
      </c>
      <c r="F157" s="10" t="str">
        <f t="shared" si="35"/>
        <v>2.5781300408385E-10+9.90887220641413E-07i</v>
      </c>
      <c r="G157" s="10" t="str">
        <f t="shared" si="36"/>
        <v>2.5781300408385E-10+0.0000132138588551798i</v>
      </c>
      <c r="H157" s="10" t="str">
        <f t="shared" si="37"/>
        <v>1.47654093652819-75678.1202659306i</v>
      </c>
      <c r="I157" s="4">
        <f t="shared" si="38"/>
        <v>75678.12028033486</v>
      </c>
      <c r="J157" s="4">
        <f t="shared" si="39"/>
        <v>-57.5908765629856</v>
      </c>
    </row>
    <row r="158" spans="1:10" ht="12.75">
      <c r="A158" s="21">
        <v>981000</v>
      </c>
      <c r="B158" s="10" t="str">
        <f t="shared" si="31"/>
        <v>0.0000122354440545736i</v>
      </c>
      <c r="C158" s="10" t="str">
        <f t="shared" si="32"/>
        <v>24581980.991759i</v>
      </c>
      <c r="D158" s="10" t="str">
        <f t="shared" si="33"/>
        <v>-25540058.1408403i</v>
      </c>
      <c r="E158" s="10" t="str">
        <f t="shared" si="34"/>
        <v>262.576790241196-958077.149081301i</v>
      </c>
      <c r="F158" s="10" t="str">
        <f t="shared" si="35"/>
        <v>2.86058817164996E-10+1.04375720248259E-06i</v>
      </c>
      <c r="G158" s="10" t="str">
        <f t="shared" si="36"/>
        <v>2.86058817164996E-10+0.0000132792012570562i</v>
      </c>
      <c r="H158" s="10" t="str">
        <f t="shared" si="37"/>
        <v>1.62222627841549-75305.7341460636i</v>
      </c>
      <c r="I158" s="4">
        <f t="shared" si="38"/>
        <v>75305.73416353649</v>
      </c>
      <c r="J158" s="4">
        <f t="shared" si="39"/>
        <v>-57.54808745344134</v>
      </c>
    </row>
    <row r="159" spans="1:10" ht="12.75">
      <c r="A159" s="21">
        <v>982000</v>
      </c>
      <c r="B159" s="10" t="str">
        <f aca="true" t="shared" si="40" ref="B159:B190">COMPLEX(0,(2*PI()*$B$42*A159))</f>
        <v>0.0000122479164746089i</v>
      </c>
      <c r="C159" s="10" t="str">
        <f aca="true" t="shared" si="41" ref="C159:C190">COMPLEX(0,2*PI()*A159*$B$40)</f>
        <v>24607039.0763581i</v>
      </c>
      <c r="D159" s="10" t="str">
        <f aca="true" t="shared" si="42" ref="D159:D190">COMPLEX(0,-1/(2*PI()*$B$41*A159))</f>
        <v>-25514049.9349942i</v>
      </c>
      <c r="E159" s="10" t="str">
        <f aca="true" t="shared" si="43" ref="E159:E190">IMSUM($C$39,C159,D159)</f>
        <v>262.576790241196-907010.8586361i</v>
      </c>
      <c r="F159" s="10" t="str">
        <f aca="true" t="shared" si="44" ref="F159:F190">IMDIV($C$38,E159)</f>
        <v>3.19176807108777E-10+1.10252254057389E-06i</v>
      </c>
      <c r="G159" s="10" t="str">
        <f aca="true" t="shared" si="45" ref="G159:G190">IMSUM(B159,F159)</f>
        <v>3.19176807108777E-10+0.0000133504390151828i</v>
      </c>
      <c r="H159" s="10" t="str">
        <f aca="true" t="shared" si="46" ref="H159:H190">IMDIV($C$38,G159)</f>
        <v>1.7907717357938-74903.9037810799i</v>
      </c>
      <c r="I159" s="4">
        <f aca="true" t="shared" si="47" ref="I159:I190">IMABS(H159)</f>
        <v>74903.90380248643</v>
      </c>
      <c r="J159" s="4">
        <f t="shared" si="39"/>
        <v>-57.50167736270239</v>
      </c>
    </row>
    <row r="160" spans="1:10" ht="12.75">
      <c r="A160" s="21">
        <v>983000</v>
      </c>
      <c r="B160" s="10" t="str">
        <f t="shared" si="40"/>
        <v>0.0000122603888946441i</v>
      </c>
      <c r="C160" s="10" t="str">
        <f t="shared" si="41"/>
        <v>24632097.1609573i</v>
      </c>
      <c r="D160" s="10" t="str">
        <f t="shared" si="42"/>
        <v>-25488094.6451316i</v>
      </c>
      <c r="E160" s="10" t="str">
        <f t="shared" si="43"/>
        <v>262.576790241196-855997.4841743i</v>
      </c>
      <c r="F160" s="10" t="str">
        <f t="shared" si="44"/>
        <v>3.58353225435334E-10+1.16822762261897E-06i</v>
      </c>
      <c r="G160" s="10" t="str">
        <f t="shared" si="45"/>
        <v>3.58353225435334E-10+0.0000134286165172631i</v>
      </c>
      <c r="H160" s="10" t="str">
        <f t="shared" si="46"/>
        <v>1.9872329241454-74467.8350150459i</v>
      </c>
      <c r="I160" s="4">
        <f t="shared" si="47"/>
        <v>74467.83504156134</v>
      </c>
      <c r="J160" s="4">
        <f t="shared" si="39"/>
        <v>-57.45103068448908</v>
      </c>
    </row>
    <row r="161" spans="1:10" ht="12.75">
      <c r="A161" s="21">
        <v>984000</v>
      </c>
      <c r="B161" s="10" t="str">
        <f t="shared" si="40"/>
        <v>0.0000122728613146793i</v>
      </c>
      <c r="C161" s="10" t="str">
        <f t="shared" si="41"/>
        <v>24657155.2455564i</v>
      </c>
      <c r="D161" s="10" t="str">
        <f t="shared" si="42"/>
        <v>-25462192.1099231i</v>
      </c>
      <c r="E161" s="10" t="str">
        <f t="shared" si="43"/>
        <v>262.576790241196-805036.864366699i</v>
      </c>
      <c r="F161" s="10" t="str">
        <f t="shared" si="44"/>
        <v>4.05158311716296E-10+1.24217900804021E-06i</v>
      </c>
      <c r="G161" s="10" t="str">
        <f t="shared" si="45"/>
        <v>4.05158311716296E-10+0.0000135150403227195i</v>
      </c>
      <c r="H161" s="10" t="str">
        <f t="shared" si="46"/>
        <v>2.21814565523853-73991.6400708214i</v>
      </c>
      <c r="I161" s="4">
        <f t="shared" si="47"/>
        <v>73991.64010406956</v>
      </c>
      <c r="J161" s="4">
        <f t="shared" si="39"/>
        <v>-57.39538416998036</v>
      </c>
    </row>
    <row r="162" spans="1:10" ht="12.75">
      <c r="A162" s="21">
        <v>985000</v>
      </c>
      <c r="B162" s="10" t="str">
        <f t="shared" si="40"/>
        <v>0.0000122853337347146i</v>
      </c>
      <c r="C162" s="10" t="str">
        <f t="shared" si="41"/>
        <v>24682213.3301555i</v>
      </c>
      <c r="D162" s="10" t="str">
        <f t="shared" si="42"/>
        <v>-25436342.1686948i</v>
      </c>
      <c r="E162" s="10" t="str">
        <f t="shared" si="43"/>
        <v>262.576790241196-754128.838539302i</v>
      </c>
      <c r="F162" s="10" t="str">
        <f t="shared" si="44"/>
        <v>4.61705645292155E-10+1.32603320236864E-06i</v>
      </c>
      <c r="G162" s="10" t="str">
        <f t="shared" si="45"/>
        <v>4.61705645292155E-10+0.0000136113669370832i</v>
      </c>
      <c r="H162" s="10" t="str">
        <f t="shared" si="46"/>
        <v>2.49207839668796-73468.0068116425i</v>
      </c>
      <c r="I162" s="4">
        <f t="shared" si="47"/>
        <v>73468.00685390888</v>
      </c>
      <c r="J162" s="4">
        <f t="shared" si="39"/>
        <v>-57.333779800998215</v>
      </c>
    </row>
    <row r="163" spans="1:10" ht="12.75">
      <c r="A163" s="21">
        <v>986000</v>
      </c>
      <c r="B163" s="10" t="str">
        <f t="shared" si="40"/>
        <v>0.0000122978061547498i</v>
      </c>
      <c r="C163" s="10" t="str">
        <f t="shared" si="41"/>
        <v>24707271.4147547i</v>
      </c>
      <c r="D163" s="10" t="str">
        <f t="shared" si="42"/>
        <v>-25410544.6614243i</v>
      </c>
      <c r="E163" s="10" t="str">
        <f t="shared" si="43"/>
        <v>262.576790241196-703273.246669602i</v>
      </c>
      <c r="F163" s="10" t="str">
        <f t="shared" si="44"/>
        <v>5.3089432297011E-10+1.42192222629688E-06i</v>
      </c>
      <c r="G163" s="10" t="str">
        <f t="shared" si="45"/>
        <v>5.3089432297011E-10+0.0000137197283810467i</v>
      </c>
      <c r="H163" s="10" t="str">
        <f t="shared" si="46"/>
        <v>2.82044122425357-72887.7402474022i</v>
      </c>
      <c r="I163" s="4">
        <f t="shared" si="47"/>
        <v>72887.74030197164</v>
      </c>
      <c r="J163" s="4">
        <f t="shared" si="39"/>
        <v>-57.264998362316106</v>
      </c>
    </row>
    <row r="164" spans="1:10" ht="12.75">
      <c r="A164" s="21">
        <v>987000</v>
      </c>
      <c r="B164" s="10" t="str">
        <f t="shared" si="40"/>
        <v>0.0000123102785747851i</v>
      </c>
      <c r="C164" s="10" t="str">
        <f t="shared" si="41"/>
        <v>24732329.4993538i</v>
      </c>
      <c r="D164" s="10" t="str">
        <f t="shared" si="42"/>
        <v>-25384799.4287379i</v>
      </c>
      <c r="E164" s="10" t="str">
        <f t="shared" si="43"/>
        <v>262.576790241196-652469.929384101i</v>
      </c>
      <c r="F164" s="10" t="str">
        <f t="shared" si="44"/>
        <v>6.16787072911467E-10+1.53263743355955E-06i</v>
      </c>
      <c r="G164" s="10" t="str">
        <f t="shared" si="45"/>
        <v>6.16787072911467E-10+0.0000138429160083446i</v>
      </c>
      <c r="H164" s="10" t="str">
        <f t="shared" si="46"/>
        <v>3.21869699347329-72239.1147509631i</v>
      </c>
      <c r="I164" s="4">
        <f t="shared" si="47"/>
        <v>72239.11482266948</v>
      </c>
      <c r="J164" s="4">
        <f t="shared" si="39"/>
        <v>-57.18746380430352</v>
      </c>
    </row>
    <row r="165" spans="1:10" ht="12.75">
      <c r="A165" s="21">
        <v>988000</v>
      </c>
      <c r="B165" s="10" t="str">
        <f t="shared" si="40"/>
        <v>0.0000123227509948203i</v>
      </c>
      <c r="C165" s="10" t="str">
        <f t="shared" si="41"/>
        <v>24757387.583953i</v>
      </c>
      <c r="D165" s="10" t="str">
        <f t="shared" si="42"/>
        <v>-25359106.3119072i</v>
      </c>
      <c r="E165" s="10" t="str">
        <f t="shared" si="43"/>
        <v>262.576790241196-601718.727954198i</v>
      </c>
      <c r="F165" s="10" t="str">
        <f t="shared" si="44"/>
        <v>7.25219035690647E-10+1.66190574286136E-06i</v>
      </c>
      <c r="G165" s="10" t="str">
        <f t="shared" si="45"/>
        <v>7.25219035690647E-10+0.0000139846567376817i</v>
      </c>
      <c r="H165" s="10" t="str">
        <f t="shared" si="46"/>
        <v>3.70822068593412-71506.9390738941i</v>
      </c>
      <c r="I165" s="4">
        <f t="shared" si="47"/>
        <v>71506.9391700449</v>
      </c>
      <c r="J165" s="4">
        <f t="shared" si="39"/>
        <v>-57.09910220516106</v>
      </c>
    </row>
    <row r="166" spans="1:10" ht="12.75">
      <c r="A166" s="21">
        <v>989000</v>
      </c>
      <c r="B166" s="10" t="str">
        <f t="shared" si="40"/>
        <v>0.0000123352234148556i</v>
      </c>
      <c r="C166" s="10" t="str">
        <f t="shared" si="41"/>
        <v>24782445.6685521i</v>
      </c>
      <c r="D166" s="10" t="str">
        <f t="shared" si="42"/>
        <v>-25333465.1528457i</v>
      </c>
      <c r="E166" s="10" t="str">
        <f t="shared" si="43"/>
        <v>262.576790241196-551019.484293599i</v>
      </c>
      <c r="F166" s="10" t="str">
        <f t="shared" si="44"/>
        <v>8.64813229482331E-10+1.81481744552483E-06i</v>
      </c>
      <c r="G166" s="10" t="str">
        <f t="shared" si="45"/>
        <v>8.64813229482331E-10+0.0000141500408603804i</v>
      </c>
      <c r="H166" s="10" t="str">
        <f t="shared" si="46"/>
        <v>4.31923600844825-70671.1737536131i</v>
      </c>
      <c r="I166" s="4">
        <f t="shared" si="47"/>
        <v>70671.17388560326</v>
      </c>
      <c r="J166" s="4">
        <f t="shared" si="39"/>
        <v>-56.997127986659834</v>
      </c>
    </row>
    <row r="167" spans="1:10" ht="12.75">
      <c r="A167" s="21">
        <v>990000</v>
      </c>
      <c r="B167" s="10" t="str">
        <f t="shared" si="40"/>
        <v>0.0000123476958348908i</v>
      </c>
      <c r="C167" s="10" t="str">
        <f t="shared" si="41"/>
        <v>24807503.7531513i</v>
      </c>
      <c r="D167" s="10" t="str">
        <f t="shared" si="42"/>
        <v>-25307875.7941054i</v>
      </c>
      <c r="E167" s="10" t="str">
        <f t="shared" si="43"/>
        <v>262.576790241196-500372.040954098i</v>
      </c>
      <c r="F167" s="10" t="str">
        <f t="shared" si="44"/>
        <v>1.0487455858554E-09+1.99851239233306E-06i</v>
      </c>
      <c r="G167" s="10" t="str">
        <f t="shared" si="45"/>
        <v>1.0487455858554E-09+0.0000143462082272239i</v>
      </c>
      <c r="H167" s="10" t="str">
        <f t="shared" si="46"/>
        <v>5.09560650561622-69704.8292355305i</v>
      </c>
      <c r="I167" s="4">
        <f t="shared" si="47"/>
        <v>69704.82942178161</v>
      </c>
      <c r="J167" s="4">
        <f t="shared" si="39"/>
        <v>-56.87770940337303</v>
      </c>
    </row>
    <row r="168" spans="1:10" ht="12.75">
      <c r="A168" s="21">
        <v>991000</v>
      </c>
      <c r="B168" s="10" t="str">
        <f t="shared" si="40"/>
        <v>0.000012360168254926i</v>
      </c>
      <c r="C168" s="10" t="str">
        <f t="shared" si="41"/>
        <v>24832561.8377504i</v>
      </c>
      <c r="D168" s="10" t="str">
        <f t="shared" si="42"/>
        <v>-25282338.0788742i</v>
      </c>
      <c r="E168" s="10" t="str">
        <f t="shared" si="43"/>
        <v>262.576790241196-449776.241123799i</v>
      </c>
      <c r="F168" s="10" t="str">
        <f t="shared" si="44"/>
        <v>1.29796555035033E-09+2.22332699629887E-06i</v>
      </c>
      <c r="G168" s="10" t="str">
        <f t="shared" si="45"/>
        <v>1.29796555035033E-09+0.0000145834952512249i</v>
      </c>
      <c r="H168" s="10" t="str">
        <f t="shared" si="46"/>
        <v>6.10295142541465-68570.6666921695i</v>
      </c>
      <c r="I168" s="4">
        <f t="shared" si="47"/>
        <v>68570.66696375805</v>
      </c>
      <c r="J168" s="4">
        <f t="shared" si="39"/>
        <v>-56.735425309984905</v>
      </c>
    </row>
    <row r="169" spans="1:10" ht="12.75">
      <c r="A169" s="21">
        <v>992000</v>
      </c>
      <c r="B169" s="10" t="str">
        <f t="shared" si="40"/>
        <v>0.0000123726406749613i</v>
      </c>
      <c r="C169" s="10" t="str">
        <f t="shared" si="41"/>
        <v>24857619.9223495i</v>
      </c>
      <c r="D169" s="10" t="str">
        <f t="shared" si="42"/>
        <v>-25256851.8509721i</v>
      </c>
      <c r="E169" s="10" t="str">
        <f t="shared" si="43"/>
        <v>262.576790241196-399231.9286226i</v>
      </c>
      <c r="F169" s="10" t="str">
        <f t="shared" si="44"/>
        <v>1.64742485429475E-09+2.50480859803622E-06i</v>
      </c>
      <c r="G169" s="10" t="str">
        <f t="shared" si="45"/>
        <v>1.64742485429475E-09+0.0000148774492729975i</v>
      </c>
      <c r="H169" s="10" t="str">
        <f t="shared" si="46"/>
        <v>7.44301085164311-67215.8223757613i</v>
      </c>
      <c r="I169" s="4">
        <f t="shared" si="47"/>
        <v>67215.82278785482</v>
      </c>
      <c r="J169" s="4">
        <f t="shared" si="39"/>
        <v>-56.56234316910884</v>
      </c>
    </row>
    <row r="170" spans="1:10" ht="12.75">
      <c r="A170" s="21">
        <v>993000</v>
      </c>
      <c r="B170" s="10" t="str">
        <f t="shared" si="40"/>
        <v>0.0000123851130949965i</v>
      </c>
      <c r="C170" s="10" t="str">
        <f t="shared" si="41"/>
        <v>24882678.0069487i</v>
      </c>
      <c r="D170" s="10" t="str">
        <f t="shared" si="42"/>
        <v>-25231416.9548483i</v>
      </c>
      <c r="E170" s="10" t="str">
        <f t="shared" si="43"/>
        <v>262.576790241196-348738.947899602i</v>
      </c>
      <c r="F170" s="10" t="str">
        <f t="shared" si="44"/>
        <v>2.15901263018875E-09+2.86747275896836E-06i</v>
      </c>
      <c r="G170" s="10" t="str">
        <f t="shared" si="45"/>
        <v>2.15901263018875E-09+0.0000152525858539649i</v>
      </c>
      <c r="H170" s="10" t="str">
        <f t="shared" si="46"/>
        <v>9.28043253170761-65562.6520996425i</v>
      </c>
      <c r="I170" s="4">
        <f t="shared" si="47"/>
        <v>65562.65275646788</v>
      </c>
      <c r="J170" s="4">
        <f t="shared" si="39"/>
        <v>-56.34636848295131</v>
      </c>
    </row>
    <row r="171" spans="1:10" ht="12.75">
      <c r="A171" s="21">
        <v>994000</v>
      </c>
      <c r="B171" s="10" t="str">
        <f t="shared" si="40"/>
        <v>0.0000123975855150318i</v>
      </c>
      <c r="C171" s="10" t="str">
        <f t="shared" si="41"/>
        <v>24907736.0915478i</v>
      </c>
      <c r="D171" s="10" t="str">
        <f t="shared" si="42"/>
        <v>-25206033.2355778i</v>
      </c>
      <c r="E171" s="10" t="str">
        <f t="shared" si="43"/>
        <v>262.576790241196-298297.144030001i</v>
      </c>
      <c r="F171" s="10" t="str">
        <f t="shared" si="44"/>
        <v>2.95092252852798E-09+3.35235936773052E-06i</v>
      </c>
      <c r="G171" s="10" t="str">
        <f t="shared" si="45"/>
        <v>2.95092252852798E-09+0.0000157499448827623i</v>
      </c>
      <c r="H171" s="10" t="str">
        <f t="shared" si="46"/>
        <v>11.8959660512785-63492.2834549336i</v>
      </c>
      <c r="I171" s="4">
        <f t="shared" si="47"/>
        <v>63492.284569352545</v>
      </c>
      <c r="J171" s="4">
        <f t="shared" si="39"/>
        <v>-56.06808854812046</v>
      </c>
    </row>
    <row r="172" spans="1:10" ht="12.75">
      <c r="A172" s="21">
        <v>995000</v>
      </c>
      <c r="B172" s="10" t="str">
        <f t="shared" si="40"/>
        <v>0.000012410057935067i</v>
      </c>
      <c r="C172" s="10" t="str">
        <f t="shared" si="41"/>
        <v>24932794.176147i</v>
      </c>
      <c r="D172" s="10" t="str">
        <f t="shared" si="42"/>
        <v>-25180700.5388586i</v>
      </c>
      <c r="E172" s="10" t="str">
        <f t="shared" si="43"/>
        <v>262.576790241196-247906.362711601i</v>
      </c>
      <c r="F172" s="10" t="str">
        <f t="shared" si="44"/>
        <v>4.27248455199266E-09+0.0000040337765727621i</v>
      </c>
      <c r="G172" s="10" t="str">
        <f t="shared" si="45"/>
        <v>4.27248455199266E-09+0.0000164438345078291i</v>
      </c>
      <c r="H172" s="10" t="str">
        <f t="shared" si="46"/>
        <v>15.800625404172-60813.062307089i</v>
      </c>
      <c r="I172" s="4">
        <f t="shared" si="47"/>
        <v>60813.064359771015</v>
      </c>
      <c r="J172" s="4">
        <f t="shared" si="39"/>
        <v>-55.694208962960076</v>
      </c>
    </row>
    <row r="173" spans="1:10" ht="12.75">
      <c r="A173" s="21">
        <v>996000</v>
      </c>
      <c r="B173" s="10" t="str">
        <f t="shared" si="40"/>
        <v>0.0000124225303551023i</v>
      </c>
      <c r="C173" s="10" t="str">
        <f t="shared" si="41"/>
        <v>24957852.2607461i</v>
      </c>
      <c r="D173" s="10" t="str">
        <f t="shared" si="42"/>
        <v>-25155418.7110084i</v>
      </c>
      <c r="E173" s="10" t="str">
        <f t="shared" si="43"/>
        <v>262.576790241196-197566.450262301i</v>
      </c>
      <c r="F173" s="10" t="str">
        <f t="shared" si="44"/>
        <v>6.7271199939499E-09+5.06157919164295E-06i</v>
      </c>
      <c r="G173" s="10" t="str">
        <f t="shared" si="45"/>
        <v>6.7271199939499E-09+0.0000174841095467453i</v>
      </c>
      <c r="H173" s="10" t="str">
        <f t="shared" si="46"/>
        <v>22.0060488312624-57194.7830279307i</v>
      </c>
      <c r="I173" s="4">
        <f t="shared" si="47"/>
        <v>57194.78726141269</v>
      </c>
      <c r="J173" s="4">
        <f t="shared" si="39"/>
        <v>-55.16230222413479</v>
      </c>
    </row>
    <row r="174" spans="1:10" ht="12.75">
      <c r="A174" s="21">
        <v>997000</v>
      </c>
      <c r="B174" s="10" t="str">
        <f t="shared" si="40"/>
        <v>0.0000124350027751375i</v>
      </c>
      <c r="C174" s="10" t="str">
        <f t="shared" si="41"/>
        <v>24982910.3453453i</v>
      </c>
      <c r="D174" s="10" t="str">
        <f t="shared" si="42"/>
        <v>-25130187.5989612i</v>
      </c>
      <c r="E174" s="10" t="str">
        <f t="shared" si="43"/>
        <v>262.576790241196-147277.253615901i</v>
      </c>
      <c r="F174" s="10" t="str">
        <f t="shared" si="44"/>
        <v>1.21055242146468E-08+6.78989319001221E-06i</v>
      </c>
      <c r="G174" s="10" t="str">
        <f t="shared" si="45"/>
        <v>1.21055242146468E-08+0.0000192248959651497i</v>
      </c>
      <c r="H174" s="10" t="str">
        <f t="shared" si="46"/>
        <v>32.753327818086-52015.8655379236i</v>
      </c>
      <c r="I174" s="4">
        <f t="shared" si="47"/>
        <v>52015.87584997325</v>
      </c>
      <c r="J174" s="4">
        <f t="shared" si="39"/>
        <v>-54.33940081676421</v>
      </c>
    </row>
    <row r="175" spans="1:10" ht="12.75">
      <c r="A175" s="21">
        <v>998000</v>
      </c>
      <c r="B175" s="10" t="str">
        <f t="shared" si="40"/>
        <v>0.0000124474751951727i</v>
      </c>
      <c r="C175" s="10" t="str">
        <f t="shared" si="41"/>
        <v>25007968.4299444i</v>
      </c>
      <c r="D175" s="10" t="str">
        <f t="shared" si="42"/>
        <v>-25105007.0502649i</v>
      </c>
      <c r="E175" s="10" t="str">
        <f t="shared" si="43"/>
        <v>262.576790241196-97038.6203204989i</v>
      </c>
      <c r="F175" s="10" t="str">
        <f t="shared" si="44"/>
        <v>2.78845685382326E-08+0.0000103050999164737i</v>
      </c>
      <c r="G175" s="10" t="str">
        <f t="shared" si="45"/>
        <v>2.78845685382326E-08+0.0000227525751116464i</v>
      </c>
      <c r="H175" s="10" t="str">
        <f t="shared" si="46"/>
        <v>53.8644417486046-43951.0030449877i</v>
      </c>
      <c r="I175" s="4">
        <f t="shared" si="47"/>
        <v>43951.03605193629</v>
      </c>
      <c r="J175" s="4">
        <f t="shared" si="39"/>
        <v>-52.879122543881905</v>
      </c>
    </row>
    <row r="176" spans="1:10" ht="12.75">
      <c r="A176" s="21">
        <v>999000</v>
      </c>
      <c r="B176" s="10" t="str">
        <f t="shared" si="40"/>
        <v>0.000012459947615208i</v>
      </c>
      <c r="C176" s="10" t="str">
        <f t="shared" si="41"/>
        <v>25033026.5145435i</v>
      </c>
      <c r="D176" s="10" t="str">
        <f t="shared" si="42"/>
        <v>-25079876.9130774i</v>
      </c>
      <c r="E176" s="10" t="str">
        <f t="shared" si="43"/>
        <v>262.576790241196-46850.3985338993i</v>
      </c>
      <c r="F176" s="10" t="str">
        <f t="shared" si="44"/>
        <v>1.19623392419485E-07+0.0000213438651743814i</v>
      </c>
      <c r="G176" s="10" t="str">
        <f t="shared" si="45"/>
        <v>1.19623392419485E-07+0.0000338038127895894i</v>
      </c>
      <c r="H176" s="10" t="str">
        <f t="shared" si="46"/>
        <v>104.683756895836-29582.0913338461i</v>
      </c>
      <c r="I176" s="4">
        <f t="shared" si="47"/>
        <v>29582.2765583207</v>
      </c>
      <c r="J176" s="4">
        <f t="shared" si="39"/>
        <v>-49.44994414426925</v>
      </c>
    </row>
    <row r="177" spans="1:10" ht="12.75">
      <c r="A177" s="21">
        <v>1000000</v>
      </c>
      <c r="B177" s="10" t="str">
        <f t="shared" si="40"/>
        <v>0.0000124724200352432i</v>
      </c>
      <c r="C177" s="10" t="str">
        <f t="shared" si="41"/>
        <v>25058084.5991427i</v>
      </c>
      <c r="D177" s="10" t="str">
        <f t="shared" si="42"/>
        <v>-25054797.0361644i</v>
      </c>
      <c r="E177" s="10" t="str">
        <f t="shared" si="43"/>
        <v>262.576790241196+3287.5629783012i</v>
      </c>
      <c r="F177" s="10" t="str">
        <f t="shared" si="44"/>
        <v>0.0000241405150405275-0.0003022485858383i</v>
      </c>
      <c r="G177" s="10" t="str">
        <f t="shared" si="45"/>
        <v>0.0000241405150405275-0.000289776165803057i</v>
      </c>
      <c r="H177" s="10" t="str">
        <f t="shared" si="46"/>
        <v>285.507524109808+3427.15453690901i</v>
      </c>
      <c r="I177" s="4">
        <f t="shared" si="47"/>
        <v>3439.0264270835896</v>
      </c>
      <c r="J177" s="4">
        <f t="shared" si="39"/>
        <v>-30.97767611340994</v>
      </c>
    </row>
    <row r="178" spans="1:10" ht="12.75">
      <c r="A178" s="21">
        <v>1001000</v>
      </c>
      <c r="B178" s="10" t="str">
        <f t="shared" si="40"/>
        <v>0.0000124848924552785i</v>
      </c>
      <c r="C178" s="10" t="str">
        <f t="shared" si="41"/>
        <v>25083142.6837418i</v>
      </c>
      <c r="D178" s="10" t="str">
        <f t="shared" si="42"/>
        <v>-25029767.2688955i</v>
      </c>
      <c r="E178" s="10" t="str">
        <f t="shared" si="43"/>
        <v>262.576790241196+53375.4148463011i</v>
      </c>
      <c r="F178" s="10" t="str">
        <f t="shared" si="44"/>
        <v>9.21644207796511E-08-0.0000187347639852867i</v>
      </c>
      <c r="G178" s="10" t="str">
        <f t="shared" si="45"/>
        <v>9.21644207796511E-08-0.0000062498715300082i</v>
      </c>
      <c r="H178" s="10" t="str">
        <f t="shared" si="46"/>
        <v>2358.99317859812+159968.501745949i</v>
      </c>
      <c r="I178" s="4">
        <f t="shared" si="47"/>
        <v>159985.89437716178</v>
      </c>
      <c r="J178" s="4">
        <f t="shared" si="39"/>
        <v>-64.08706133369594</v>
      </c>
    </row>
    <row r="179" spans="1:10" ht="12.75">
      <c r="A179" s="21">
        <v>1002000</v>
      </c>
      <c r="B179" s="10" t="str">
        <f t="shared" si="40"/>
        <v>0.0000124973648753137i</v>
      </c>
      <c r="C179" s="10" t="str">
        <f t="shared" si="41"/>
        <v>25108200.768341i</v>
      </c>
      <c r="D179" s="10" t="str">
        <f t="shared" si="42"/>
        <v>-25004787.4612419i</v>
      </c>
      <c r="E179" s="10" t="str">
        <f t="shared" si="43"/>
        <v>262.576790241196+103413.3070991i</v>
      </c>
      <c r="F179" s="10" t="str">
        <f t="shared" si="44"/>
        <v>2.45527805173393E-08-9.66987306625264E-06i</v>
      </c>
      <c r="G179" s="10" t="str">
        <f t="shared" si="45"/>
        <v>2.45527805173393E-08+2.82749180906106E-06i</v>
      </c>
      <c r="H179" s="10" t="str">
        <f t="shared" si="46"/>
        <v>3070.89681488103-353643.677318578i</v>
      </c>
      <c r="I179" s="4">
        <f t="shared" si="47"/>
        <v>353657.0102721763</v>
      </c>
      <c r="J179" s="4">
        <f t="shared" si="39"/>
        <v>-70.97410109742327</v>
      </c>
    </row>
    <row r="180" spans="1:10" ht="12.75">
      <c r="A180" s="21">
        <v>1003000</v>
      </c>
      <c r="B180" s="10" t="str">
        <f t="shared" si="40"/>
        <v>0.000012509837295349i</v>
      </c>
      <c r="C180" s="10" t="str">
        <f t="shared" si="41"/>
        <v>25133258.8529401i</v>
      </c>
      <c r="D180" s="10" t="str">
        <f t="shared" si="42"/>
        <v>-24979857.463773i</v>
      </c>
      <c r="E180" s="10" t="str">
        <f t="shared" si="43"/>
        <v>262.576790241196+153401.3891671i</v>
      </c>
      <c r="F180" s="10" t="str">
        <f t="shared" si="44"/>
        <v>1.11582600254682E-08-0.0000065188266907453i</v>
      </c>
      <c r="G180" s="10" t="str">
        <f t="shared" si="45"/>
        <v>1.11582600254682E-08+0.0000059910106046037i</v>
      </c>
      <c r="H180" s="10" t="str">
        <f t="shared" si="46"/>
        <v>310.881439742618-166916.167755675i</v>
      </c>
      <c r="I180" s="4">
        <f t="shared" si="47"/>
        <v>166916.4572638367</v>
      </c>
      <c r="J180" s="4">
        <f t="shared" si="39"/>
        <v>-64.45518534471502</v>
      </c>
    </row>
    <row r="181" spans="1:10" ht="12.75">
      <c r="A181" s="21">
        <v>1004000</v>
      </c>
      <c r="B181" s="10" t="str">
        <f t="shared" si="40"/>
        <v>0.0000125223097153842i</v>
      </c>
      <c r="C181" s="10" t="str">
        <f t="shared" si="41"/>
        <v>25158316.9375393i</v>
      </c>
      <c r="D181" s="10" t="str">
        <f t="shared" si="42"/>
        <v>-24954977.1276537i</v>
      </c>
      <c r="E181" s="10" t="str">
        <f t="shared" si="43"/>
        <v>262.576790241196+203339.809885602i</v>
      </c>
      <c r="F181" s="10" t="str">
        <f t="shared" si="44"/>
        <v>6.35054188321531E-09-4.91786794262122E-06i</v>
      </c>
      <c r="G181" s="10" t="str">
        <f t="shared" si="45"/>
        <v>6.35054188321531E-09+7.60444177276298E-06i</v>
      </c>
      <c r="H181" s="10" t="str">
        <f t="shared" si="46"/>
        <v>109.818575008488-131502.000077673i</v>
      </c>
      <c r="I181" s="4">
        <f t="shared" si="47"/>
        <v>131502.0459329349</v>
      </c>
      <c r="J181" s="4">
        <f t="shared" si="39"/>
        <v>-62.38525282058566</v>
      </c>
    </row>
    <row r="182" spans="1:10" ht="12.75">
      <c r="A182" s="21">
        <v>1005000</v>
      </c>
      <c r="B182" s="10" t="str">
        <f t="shared" si="40"/>
        <v>0.0000125347821354194i</v>
      </c>
      <c r="C182" s="10" t="str">
        <f t="shared" si="41"/>
        <v>25183375.0221384i</v>
      </c>
      <c r="D182" s="10" t="str">
        <f t="shared" si="42"/>
        <v>-24930146.3046411i</v>
      </c>
      <c r="E182" s="10" t="str">
        <f t="shared" si="43"/>
        <v>262.576790241196+253228.717497297i</v>
      </c>
      <c r="F182" s="10" t="str">
        <f t="shared" si="44"/>
        <v>4.09477419088702E-09-3.94899494295314E-06i</v>
      </c>
      <c r="G182" s="10" t="str">
        <f t="shared" si="45"/>
        <v>4.09477419088702E-09+8.58578719246626E-06i</v>
      </c>
      <c r="H182" s="10" t="str">
        <f t="shared" si="46"/>
        <v>55.5481524607121-116471.530230836i</v>
      </c>
      <c r="I182" s="4">
        <f t="shared" si="47"/>
        <v>116471.54347697888</v>
      </c>
      <c r="J182" s="4">
        <f t="shared" si="39"/>
        <v>-61.33185093655074</v>
      </c>
    </row>
    <row r="183" spans="1:10" ht="12.75">
      <c r="A183" s="21">
        <v>1006000</v>
      </c>
      <c r="B183" s="10" t="str">
        <f t="shared" si="40"/>
        <v>0.0000125472545554547i</v>
      </c>
      <c r="C183" s="10" t="str">
        <f t="shared" si="41"/>
        <v>25208433.1067375i</v>
      </c>
      <c r="D183" s="10" t="str">
        <f t="shared" si="42"/>
        <v>-24905364.8470819i</v>
      </c>
      <c r="E183" s="10" t="str">
        <f t="shared" si="43"/>
        <v>262.576790241196+303068.259655599i</v>
      </c>
      <c r="F183" s="10" t="str">
        <f t="shared" si="44"/>
        <v>2.85874290011203E-09-3.29958422731844E-06i</v>
      </c>
      <c r="G183" s="10" t="str">
        <f t="shared" si="45"/>
        <v>2.85874290011203E-09+9.24767032813626E-06i</v>
      </c>
      <c r="H183" s="10" t="str">
        <f t="shared" si="46"/>
        <v>33.4279989068348-108135.332354509i</v>
      </c>
      <c r="I183" s="4">
        <f t="shared" si="47"/>
        <v>108135.33752132663</v>
      </c>
      <c r="J183" s="4">
        <f t="shared" si="39"/>
        <v>-60.687381515772756</v>
      </c>
    </row>
    <row r="184" spans="1:10" ht="12.75">
      <c r="A184" s="21">
        <v>1007000</v>
      </c>
      <c r="B184" s="10" t="str">
        <f t="shared" si="40"/>
        <v>0.0000125597269754899i</v>
      </c>
      <c r="C184" s="10" t="str">
        <f t="shared" si="41"/>
        <v>25233491.1913367i</v>
      </c>
      <c r="D184" s="10" t="str">
        <f t="shared" si="42"/>
        <v>-24880632.607909i</v>
      </c>
      <c r="E184" s="10" t="str">
        <f t="shared" si="43"/>
        <v>262.576790241196+352858.583427697i</v>
      </c>
      <c r="F184" s="10" t="str">
        <f t="shared" si="44"/>
        <v>2.10889385870211E-09-2.83399495780815E-06i</v>
      </c>
      <c r="G184" s="10" t="str">
        <f t="shared" si="45"/>
        <v>2.10889385870211E-09+9.72573201768175E-06i</v>
      </c>
      <c r="H184" s="10" t="str">
        <f t="shared" si="46"/>
        <v>22.2951348741112-102820.019219519i</v>
      </c>
      <c r="I184" s="4">
        <f t="shared" si="47"/>
        <v>102820.02163671868</v>
      </c>
      <c r="J184" s="4">
        <f t="shared" si="39"/>
        <v>-60.24999737678766</v>
      </c>
    </row>
    <row r="185" spans="1:10" ht="12.75">
      <c r="A185" s="21">
        <v>1008000</v>
      </c>
      <c r="B185" s="10" t="str">
        <f t="shared" si="40"/>
        <v>0.0000125721993955252i</v>
      </c>
      <c r="C185" s="10" t="str">
        <f t="shared" si="41"/>
        <v>25258549.2759358i</v>
      </c>
      <c r="D185" s="10" t="str">
        <f t="shared" si="42"/>
        <v>-24855949.4406392i</v>
      </c>
      <c r="E185" s="10" t="str">
        <f t="shared" si="43"/>
        <v>262.576790241196+402599.835296597i</v>
      </c>
      <c r="F185" s="10" t="str">
        <f t="shared" si="44"/>
        <v>1.61997743300774E-09-0.0000024838549024612i</v>
      </c>
      <c r="G185" s="10" t="str">
        <f t="shared" si="45"/>
        <v>1.61997743300774E-09+0.000010088344493064i</v>
      </c>
      <c r="H185" s="10" t="str">
        <f t="shared" si="46"/>
        <v>15.9172906136601-99124.2889159737i</v>
      </c>
      <c r="I185" s="4">
        <f t="shared" si="47"/>
        <v>99124.29019396592</v>
      </c>
      <c r="J185" s="4">
        <f t="shared" si="39"/>
        <v>-59.93236001685055</v>
      </c>
    </row>
    <row r="186" spans="1:10" ht="12.75">
      <c r="A186" s="21">
        <v>1009000</v>
      </c>
      <c r="B186" s="10" t="str">
        <f t="shared" si="40"/>
        <v>0.0000125846718155604i</v>
      </c>
      <c r="C186" s="10" t="str">
        <f t="shared" si="41"/>
        <v>25283607.360535i</v>
      </c>
      <c r="D186" s="10" t="str">
        <f t="shared" si="42"/>
        <v>-24831315.19937i</v>
      </c>
      <c r="E186" s="10" t="str">
        <f t="shared" si="43"/>
        <v>262.576790241196+452292.161164999i</v>
      </c>
      <c r="F186" s="10" t="str">
        <f t="shared" si="44"/>
        <v>1.28356559309542E-09-2.21095952755339E-06i</v>
      </c>
      <c r="G186" s="10" t="str">
        <f t="shared" si="45"/>
        <v>1.28356559309542E-09+0.000010373712288007i</v>
      </c>
      <c r="H186" s="10" t="str">
        <f t="shared" si="46"/>
        <v>11.9275065239077-96397.5052447096i</v>
      </c>
      <c r="I186" s="4">
        <f t="shared" si="47"/>
        <v>96397.50598261983</v>
      </c>
      <c r="J186" s="4">
        <f t="shared" si="39"/>
        <v>-59.690321779418255</v>
      </c>
    </row>
    <row r="187" spans="1:10" ht="12.75">
      <c r="A187" s="21">
        <v>1010000</v>
      </c>
      <c r="B187" s="10" t="str">
        <f t="shared" si="40"/>
        <v>0.0000125971442355957i</v>
      </c>
      <c r="C187" s="10" t="str">
        <f t="shared" si="41"/>
        <v>25308665.4451341i</v>
      </c>
      <c r="D187" s="10" t="str">
        <f t="shared" si="42"/>
        <v>-24806729.7387766i</v>
      </c>
      <c r="E187" s="10" t="str">
        <f t="shared" si="43"/>
        <v>262.576790241196+501935.706357498i</v>
      </c>
      <c r="F187" s="10" t="str">
        <f t="shared" si="44"/>
        <v>1.04222151364927E-09-1.99228648942656E-06i</v>
      </c>
      <c r="G187" s="10" t="str">
        <f t="shared" si="45"/>
        <v>1.04222151364927E-09+0.0000106048577461691i</v>
      </c>
      <c r="H187" s="10" t="str">
        <f t="shared" si="46"/>
        <v>9.26723839081074-94296.4077667826i</v>
      </c>
      <c r="I187" s="4">
        <f t="shared" si="47"/>
        <v>94296.40822216426</v>
      </c>
      <c r="J187" s="4">
        <f t="shared" si="39"/>
        <v>-59.49910939465401</v>
      </c>
    </row>
    <row r="188" spans="1:10" ht="12.75">
      <c r="A188" s="21">
        <v>1011000</v>
      </c>
      <c r="B188" s="10" t="str">
        <f t="shared" si="40"/>
        <v>0.0000126096166556309i</v>
      </c>
      <c r="C188" s="10" t="str">
        <f t="shared" si="41"/>
        <v>25333723.5297333i</v>
      </c>
      <c r="D188" s="10" t="str">
        <f t="shared" si="42"/>
        <v>-24782192.9141092i</v>
      </c>
      <c r="E188" s="10" t="str">
        <f t="shared" si="43"/>
        <v>262.576790241196+551530.6156241i</v>
      </c>
      <c r="F188" s="10" t="str">
        <f t="shared" si="44"/>
        <v>8.63211040241258E-10-1.81313556312597E-06i</v>
      </c>
      <c r="G188" s="10" t="str">
        <f t="shared" si="45"/>
        <v>8.63211040241258E-10+0.0000107964810925049i</v>
      </c>
      <c r="H188" s="10" t="str">
        <f t="shared" si="46"/>
        <v>7.40546828560612-92622.7707935074i</v>
      </c>
      <c r="I188" s="4">
        <f t="shared" si="47"/>
        <v>92622.7710895521</v>
      </c>
      <c r="J188" s="4">
        <f t="shared" si="39"/>
        <v>-59.34372804731568</v>
      </c>
    </row>
    <row r="189" spans="1:10" ht="12.75">
      <c r="A189" s="21">
        <v>1012000</v>
      </c>
      <c r="B189" s="10" t="str">
        <f t="shared" si="40"/>
        <v>0.0000126220890756661i</v>
      </c>
      <c r="C189" s="10" t="str">
        <f t="shared" si="41"/>
        <v>25358781.6143324i</v>
      </c>
      <c r="D189" s="10" t="str">
        <f t="shared" si="42"/>
        <v>-24757704.5811901i</v>
      </c>
      <c r="E189" s="10" t="str">
        <f t="shared" si="43"/>
        <v>262.576790241196+601077.033142298i</v>
      </c>
      <c r="F189" s="10" t="str">
        <f t="shared" si="44"/>
        <v>7.26768313358819E-10-1.66367995120314E-06i</v>
      </c>
      <c r="G189" s="10" t="str">
        <f t="shared" si="45"/>
        <v>7.26768313358819E-10+0.000010958409124463i</v>
      </c>
      <c r="H189" s="10" t="str">
        <f t="shared" si="46"/>
        <v>6.05202845393035-91254.1213093813i</v>
      </c>
      <c r="I189" s="4">
        <f t="shared" si="47"/>
        <v>91254.12151006839</v>
      </c>
      <c r="J189" s="4">
        <f t="shared" si="39"/>
        <v>-59.214562913070914</v>
      </c>
    </row>
    <row r="190" spans="1:10" ht="12.75">
      <c r="A190" s="21">
        <v>1013000</v>
      </c>
      <c r="B190" s="10" t="str">
        <f t="shared" si="40"/>
        <v>0.0000126345614957014i</v>
      </c>
      <c r="C190" s="10" t="str">
        <f t="shared" si="41"/>
        <v>25383839.6989315i</v>
      </c>
      <c r="D190" s="10" t="str">
        <f t="shared" si="42"/>
        <v>-24733264.596411i</v>
      </c>
      <c r="E190" s="10" t="str">
        <f t="shared" si="43"/>
        <v>262.576790241196+650575.102520499i</v>
      </c>
      <c r="F190" s="10" t="str">
        <f t="shared" si="44"/>
        <v>6.20385140129427E-10-1.53710130195115E-06i</v>
      </c>
      <c r="G190" s="10" t="str">
        <f t="shared" si="45"/>
        <v>6.20385140129427E-10+0.0000110974601937502i</v>
      </c>
      <c r="H190" s="10" t="str">
        <f t="shared" si="46"/>
        <v>5.03748996032833-90110.708163476i</v>
      </c>
      <c r="I190" s="4">
        <f t="shared" si="47"/>
        <v>90110.70830428225</v>
      </c>
      <c r="J190" s="4">
        <f t="shared" si="39"/>
        <v>-59.10516185536905</v>
      </c>
    </row>
    <row r="191" spans="1:10" ht="12.75">
      <c r="A191" s="21">
        <v>1014000</v>
      </c>
      <c r="B191" s="10" t="str">
        <f aca="true" t="shared" si="48" ref="B191:B222">COMPLEX(0,(2*PI()*$B$42*A191))</f>
        <v>0.0000126470339157366i</v>
      </c>
      <c r="C191" s="10" t="str">
        <f aca="true" t="shared" si="49" ref="C191:C227">COMPLEX(0,2*PI()*A191*$B$40)</f>
        <v>25408897.7835307i</v>
      </c>
      <c r="D191" s="10" t="str">
        <f aca="true" t="shared" si="50" ref="D191:D227">COMPLEX(0,-1/(2*PI()*$B$41*A191))</f>
        <v>-24708872.8167301i</v>
      </c>
      <c r="E191" s="10" t="str">
        <f aca="true" t="shared" si="51" ref="E191:E222">IMSUM($C$39,C191,D191)</f>
        <v>262.576790241196+700024.9668006i</v>
      </c>
      <c r="F191" s="10" t="str">
        <f aca="true" t="shared" si="52" ref="F191:F222">IMDIV($C$38,E191)</f>
        <v>5.35832701477274E-10-1.42852027674552E-06i</v>
      </c>
      <c r="G191" s="10" t="str">
        <f aca="true" t="shared" si="53" ref="G191:G222">IMSUM(B191,F191)</f>
        <v>5.35832701477274E-10+0.0000112185136389911i</v>
      </c>
      <c r="H191" s="10" t="str">
        <f aca="true" t="shared" si="54" ref="H191:H222">IMDIV($C$38,G191)</f>
        <v>4.25753839538377-89138.368049317i</v>
      </c>
      <c r="I191" s="4">
        <f aca="true" t="shared" si="55" ref="I191:I222">IMABS(H191)</f>
        <v>89138.36815099392</v>
      </c>
      <c r="J191" s="4">
        <f t="shared" si="39"/>
        <v>-59.01103239998625</v>
      </c>
    </row>
    <row r="192" spans="1:10" ht="12.75">
      <c r="A192" s="21">
        <v>1015000</v>
      </c>
      <c r="B192" s="10" t="str">
        <f t="shared" si="48"/>
        <v>0.0000126595063357719i</v>
      </c>
      <c r="C192" s="10" t="str">
        <f t="shared" si="49"/>
        <v>25433955.8681298i</v>
      </c>
      <c r="D192" s="10" t="str">
        <f t="shared" si="50"/>
        <v>-24684529.0996693i</v>
      </c>
      <c r="E192" s="10" t="str">
        <f t="shared" si="51"/>
        <v>262.576790241196+749426.768460501i</v>
      </c>
      <c r="F192" s="10" t="str">
        <f t="shared" si="52"/>
        <v>4.67517507653005E-10-1.33435302730778E-06i</v>
      </c>
      <c r="G192" s="10" t="str">
        <f t="shared" si="53"/>
        <v>4.67517507653005E-10+0.0000113251533084641i</v>
      </c>
      <c r="H192" s="10" t="str">
        <f t="shared" si="54"/>
        <v>3.64510211060315-88299.0252810511i</v>
      </c>
      <c r="I192" s="4">
        <f t="shared" si="55"/>
        <v>88299.02535628845</v>
      </c>
      <c r="J192" s="4">
        <f t="shared" si="39"/>
        <v>-58.92894953448789</v>
      </c>
    </row>
    <row r="193" spans="1:10" ht="12.75">
      <c r="A193" s="21">
        <v>1016000</v>
      </c>
      <c r="B193" s="10" t="str">
        <f t="shared" si="48"/>
        <v>0.0000126719787558071i</v>
      </c>
      <c r="C193" s="10" t="str">
        <f t="shared" si="49"/>
        <v>25459013.952729i</v>
      </c>
      <c r="D193" s="10" t="str">
        <f t="shared" si="50"/>
        <v>-24660233.3033114i</v>
      </c>
      <c r="E193" s="10" t="str">
        <f t="shared" si="51"/>
        <v>262.576790241196+798780.649417602i</v>
      </c>
      <c r="F193" s="10" t="str">
        <f t="shared" si="52"/>
        <v>4.11529731918703E-10-1.25190800837621E-06i</v>
      </c>
      <c r="G193" s="10" t="str">
        <f t="shared" si="53"/>
        <v>4.11529731918703E-10+0.0000114200707474309i</v>
      </c>
      <c r="H193" s="10" t="str">
        <f t="shared" si="54"/>
        <v>3.15546689327454-87565.1316719203i</v>
      </c>
      <c r="I193" s="4">
        <f t="shared" si="55"/>
        <v>87565.13172877496</v>
      </c>
      <c r="J193" s="4">
        <f t="shared" si="39"/>
        <v>-58.856537794589975</v>
      </c>
    </row>
    <row r="194" spans="1:10" ht="12.75">
      <c r="A194" s="21">
        <v>1017000</v>
      </c>
      <c r="B194" s="10" t="str">
        <f t="shared" si="48"/>
        <v>0.0000126844511758424i</v>
      </c>
      <c r="C194" s="10" t="str">
        <f t="shared" si="49"/>
        <v>25484072.0373281i</v>
      </c>
      <c r="D194" s="10" t="str">
        <f t="shared" si="50"/>
        <v>-24635985.2862973i</v>
      </c>
      <c r="E194" s="10" t="str">
        <f t="shared" si="51"/>
        <v>262.576790241196+848086.751030803i</v>
      </c>
      <c r="F194" s="10" t="str">
        <f t="shared" si="52"/>
        <v>3.65069655733992E-10-1.17912454465977E-06i</v>
      </c>
      <c r="G194" s="10" t="str">
        <f t="shared" si="53"/>
        <v>3.65069655733992E-10+0.0000115053266311826i</v>
      </c>
      <c r="H194" s="10" t="str">
        <f t="shared" si="54"/>
        <v>2.75789565503052-86916.2633143244i</v>
      </c>
      <c r="I194" s="4">
        <f t="shared" si="55"/>
        <v>86916.26335807909</v>
      </c>
      <c r="J194" s="4">
        <f t="shared" si="39"/>
        <v>-58.79200859871344</v>
      </c>
    </row>
    <row r="195" spans="1:10" ht="12.75">
      <c r="A195" s="21">
        <v>1018000</v>
      </c>
      <c r="B195" s="10" t="str">
        <f t="shared" si="48"/>
        <v>0.0000126969235958776i</v>
      </c>
      <c r="C195" s="10" t="str">
        <f t="shared" si="49"/>
        <v>25509130.1219273i</v>
      </c>
      <c r="D195" s="10" t="str">
        <f t="shared" si="50"/>
        <v>-24611784.9078235i</v>
      </c>
      <c r="E195" s="10" t="str">
        <f t="shared" si="51"/>
        <v>262.576790241196+897345.214103799i</v>
      </c>
      <c r="F195" s="10" t="str">
        <f t="shared" si="52"/>
        <v>3.26089786336135E-10-1.11439822563172E-06i</v>
      </c>
      <c r="G195" s="10" t="str">
        <f t="shared" si="53"/>
        <v>3.26089786336135E-10+0.0000115825253702459i</v>
      </c>
      <c r="H195" s="10" t="str">
        <f t="shared" si="54"/>
        <v>2.43069616374483-86336.9573768647i</v>
      </c>
      <c r="I195" s="4">
        <f t="shared" si="55"/>
        <v>86336.95741108111</v>
      </c>
      <c r="J195" s="4">
        <f t="shared" si="39"/>
        <v>-58.73398942548408</v>
      </c>
    </row>
    <row r="196" spans="1:10" ht="12.75">
      <c r="A196" s="21">
        <v>1019000</v>
      </c>
      <c r="B196" s="10" t="str">
        <f t="shared" si="48"/>
        <v>0.0000127093960159129i</v>
      </c>
      <c r="C196" s="10" t="str">
        <f t="shared" si="49"/>
        <v>25534188.2065264i</v>
      </c>
      <c r="D196" s="10" t="str">
        <f t="shared" si="50"/>
        <v>-24587632.0276392i</v>
      </c>
      <c r="E196" s="10" t="str">
        <f t="shared" si="51"/>
        <v>262.576790241196+946556.1788872i</v>
      </c>
      <c r="F196" s="10" t="str">
        <f t="shared" si="52"/>
        <v>2.93064701259697E-10-1.05646124905512E-06i</v>
      </c>
      <c r="G196" s="10" t="str">
        <f t="shared" si="53"/>
        <v>2.93064701259697E-10+0.0000116529347668578i</v>
      </c>
      <c r="H196" s="10" t="str">
        <f t="shared" si="54"/>
        <v>2.15820592914428-85815.2919736248i</v>
      </c>
      <c r="I196" s="4">
        <f t="shared" si="55"/>
        <v>85815.29200076363</v>
      </c>
      <c r="J196" s="4">
        <f t="shared" si="39"/>
        <v>-58.68140940944902</v>
      </c>
    </row>
    <row r="197" spans="1:10" ht="12.75">
      <c r="A197" s="21">
        <v>1020000</v>
      </c>
      <c r="B197" s="10" t="str">
        <f t="shared" si="48"/>
        <v>0.0000127218684359481i</v>
      </c>
      <c r="C197" s="10" t="str">
        <f t="shared" si="49"/>
        <v>25559246.2911255i</v>
      </c>
      <c r="D197" s="10" t="str">
        <f t="shared" si="50"/>
        <v>-24563526.5060435i</v>
      </c>
      <c r="E197" s="10" t="str">
        <f t="shared" si="51"/>
        <v>262.576790241196+995719.785081998i</v>
      </c>
      <c r="F197" s="10" t="str">
        <f t="shared" si="52"/>
        <v>2.64839056225096E-10-1.00429854406987E-06i</v>
      </c>
      <c r="G197" s="10" t="str">
        <f t="shared" si="53"/>
        <v>2.64839056225096E-10+0.0000117175698918782i</v>
      </c>
      <c r="H197" s="10" t="str">
        <f t="shared" si="54"/>
        <v>1.92888762160336-85341.9274402865i</v>
      </c>
      <c r="I197" s="4">
        <f t="shared" si="55"/>
        <v>85341.92746208473</v>
      </c>
      <c r="J197" s="4">
        <f aca="true" t="shared" si="56" ref="J197:J227">20*LOG(100/(100+I197))</f>
        <v>-58.63342073861134</v>
      </c>
    </row>
    <row r="198" spans="1:10" ht="12.75">
      <c r="A198" s="21">
        <v>1021000</v>
      </c>
      <c r="B198" s="10" t="str">
        <f t="shared" si="48"/>
        <v>0.0000127343408559833i</v>
      </c>
      <c r="C198" s="10" t="str">
        <f t="shared" si="49"/>
        <v>25584304.3757247i</v>
      </c>
      <c r="D198" s="10" t="str">
        <f t="shared" si="50"/>
        <v>-24539468.2038828i</v>
      </c>
      <c r="E198" s="10" t="str">
        <f t="shared" si="51"/>
        <v>262.576790241196+1044836.1718419i</v>
      </c>
      <c r="F198" s="10" t="str">
        <f t="shared" si="52"/>
        <v>2.40524825995008E-10-9.57087784471419E-07i</v>
      </c>
      <c r="G198" s="10" t="str">
        <f t="shared" si="53"/>
        <v>2.40524825995008E-10+0.0000117772530715119i</v>
      </c>
      <c r="H198" s="10" t="str">
        <f t="shared" si="54"/>
        <v>1.7340910400437-84909.4431028078i</v>
      </c>
      <c r="I198" s="4">
        <f t="shared" si="55"/>
        <v>84909.44312051532</v>
      </c>
      <c r="J198" s="4">
        <f t="shared" si="56"/>
        <v>-58.58934342424867</v>
      </c>
    </row>
    <row r="199" spans="1:10" ht="12.75">
      <c r="A199" s="21">
        <v>1022000</v>
      </c>
      <c r="B199" s="10" t="str">
        <f t="shared" si="48"/>
        <v>0.0000127468132760186i</v>
      </c>
      <c r="C199" s="10" t="str">
        <f t="shared" si="49"/>
        <v>25609362.4603238i</v>
      </c>
      <c r="D199" s="10" t="str">
        <f t="shared" si="50"/>
        <v>-24515456.9825483i</v>
      </c>
      <c r="E199" s="10" t="str">
        <f t="shared" si="51"/>
        <v>262.576790241196+1093905.4777755i</v>
      </c>
      <c r="F199" s="10" t="str">
        <f t="shared" si="52"/>
        <v>2.19430360182911E-10-9.14155713358543E-07i</v>
      </c>
      <c r="G199" s="10" t="str">
        <f t="shared" si="53"/>
        <v>2.19430360182911E-10+0.0000118326575626601i</v>
      </c>
      <c r="H199" s="10" t="str">
        <f t="shared" si="54"/>
        <v>1.56722778811089-84511.8684759176i</v>
      </c>
      <c r="I199" s="4">
        <f t="shared" si="55"/>
        <v>84511.8684904493</v>
      </c>
      <c r="J199" s="4">
        <f t="shared" si="56"/>
        <v>-58.54862571430033</v>
      </c>
    </row>
    <row r="200" spans="1:10" ht="12.75">
      <c r="A200" s="21">
        <v>1023000</v>
      </c>
      <c r="B200" s="10" t="str">
        <f t="shared" si="48"/>
        <v>0.0000127592856960538i</v>
      </c>
      <c r="C200" s="10" t="str">
        <f t="shared" si="49"/>
        <v>25634420.544923i</v>
      </c>
      <c r="D200" s="10" t="str">
        <f t="shared" si="50"/>
        <v>-24491492.703973i</v>
      </c>
      <c r="E200" s="10" t="str">
        <f t="shared" si="51"/>
        <v>262.576790241196+1142927.84095i</v>
      </c>
      <c r="F200" s="10" t="str">
        <f t="shared" si="52"/>
        <v>2.01010474298352E-10-8.74945828940623E-07i</v>
      </c>
      <c r="G200" s="10" t="str">
        <f t="shared" si="53"/>
        <v>2.01010474298352E-10+0.0000118843398671132i</v>
      </c>
      <c r="H200" s="10" t="str">
        <f t="shared" si="54"/>
        <v>1.42320860778538-84144.3454912593i</v>
      </c>
      <c r="I200" s="4">
        <f t="shared" si="55"/>
        <v>84144.34550329529</v>
      </c>
      <c r="J200" s="4">
        <f t="shared" si="56"/>
        <v>-58.510815211845795</v>
      </c>
    </row>
    <row r="201" spans="1:10" ht="12.75">
      <c r="A201" s="21">
        <v>1024000</v>
      </c>
      <c r="B201" s="10" t="str">
        <f t="shared" si="48"/>
        <v>0.0000127717581160891i</v>
      </c>
      <c r="C201" s="10" t="str">
        <f t="shared" si="49"/>
        <v>25659478.6295221i</v>
      </c>
      <c r="D201" s="10" t="str">
        <f t="shared" si="50"/>
        <v>-24467575.2306293i</v>
      </c>
      <c r="E201" s="10" t="str">
        <f t="shared" si="51"/>
        <v>262.576790241196+1191903.3988928i</v>
      </c>
      <c r="F201" s="10" t="str">
        <f t="shared" si="52"/>
        <v>1.84830738019077E-10-8.38994126870242E-07i</v>
      </c>
      <c r="G201" s="10" t="str">
        <f t="shared" si="53"/>
        <v>1.84830738019077E-10+0.0000119327639892189i</v>
      </c>
      <c r="H201" s="10" t="str">
        <f t="shared" si="54"/>
        <v>1.29805201414363-83802.8809304841i</v>
      </c>
      <c r="I201" s="4">
        <f t="shared" si="55"/>
        <v>83802.8809405371</v>
      </c>
      <c r="J201" s="4">
        <f t="shared" si="56"/>
        <v>-58.47553746570323</v>
      </c>
    </row>
    <row r="202" spans="1:10" ht="12.75">
      <c r="A202" s="21">
        <v>1025000</v>
      </c>
      <c r="B202" s="10" t="str">
        <f t="shared" si="48"/>
        <v>0.0000127842305361243i</v>
      </c>
      <c r="C202" s="10" t="str">
        <f t="shared" si="49"/>
        <v>25684536.7141213i</v>
      </c>
      <c r="D202" s="10" t="str">
        <f t="shared" si="50"/>
        <v>-24443704.4255262i</v>
      </c>
      <c r="E202" s="10" t="str">
        <f t="shared" si="51"/>
        <v>262.576790241196+1240832.2885951i</v>
      </c>
      <c r="F202" s="10" t="str">
        <f t="shared" si="52"/>
        <v>1.70541525576618E-10-8.05910649175625E-07i</v>
      </c>
      <c r="G202" s="10" t="str">
        <f t="shared" si="53"/>
        <v>1.70541525576618E-10+0.0000119783198869487i</v>
      </c>
      <c r="H202" s="10" t="str">
        <f t="shared" si="54"/>
        <v>1.18860712603494-83484.1621559022i</v>
      </c>
      <c r="I202" s="4">
        <f t="shared" si="55"/>
        <v>83484.16216436362</v>
      </c>
      <c r="J202" s="4">
        <f t="shared" si="56"/>
        <v>-58.442479870253436</v>
      </c>
    </row>
    <row r="203" spans="1:10" ht="12.75">
      <c r="A203" s="21">
        <v>1026000</v>
      </c>
      <c r="B203" s="10" t="str">
        <f t="shared" si="48"/>
        <v>0.0000127967029561596i</v>
      </c>
      <c r="C203" s="10" t="str">
        <f t="shared" si="49"/>
        <v>25709594.7987204i</v>
      </c>
      <c r="D203" s="10" t="str">
        <f t="shared" si="50"/>
        <v>-24419880.152207i</v>
      </c>
      <c r="E203" s="10" t="str">
        <f t="shared" si="51"/>
        <v>262.576790241196+1289714.6465134i</v>
      </c>
      <c r="F203" s="10" t="str">
        <f t="shared" si="52"/>
        <v>1.57858893163983E-10-7.75365280415561E-07i</v>
      </c>
      <c r="G203" s="10" t="str">
        <f t="shared" si="53"/>
        <v>1.57858893163983E-10+0.000012021337675744i</v>
      </c>
      <c r="H203" s="10" t="str">
        <f t="shared" si="54"/>
        <v>1.09235414324789-83185.4180292521i</v>
      </c>
      <c r="I203" s="4">
        <f t="shared" si="55"/>
        <v>83185.41803642428</v>
      </c>
      <c r="J203" s="4">
        <f t="shared" si="56"/>
        <v>-58.411379398921724</v>
      </c>
    </row>
    <row r="204" spans="1:10" ht="12.75">
      <c r="A204" s="21">
        <v>1027000</v>
      </c>
      <c r="B204" s="10" t="str">
        <f t="shared" si="48"/>
        <v>0.0000128091753761948i</v>
      </c>
      <c r="C204" s="10" t="str">
        <f t="shared" si="49"/>
        <v>25734652.8833195i</v>
      </c>
      <c r="D204" s="10" t="str">
        <f t="shared" si="50"/>
        <v>-24396102.2747462i</v>
      </c>
      <c r="E204" s="10" t="str">
        <f t="shared" si="51"/>
        <v>262.576790241196+1338550.6085733i</v>
      </c>
      <c r="F204" s="10" t="str">
        <f t="shared" si="52"/>
        <v>1.46550305045074E-10-7.47076692591508E-07i</v>
      </c>
      <c r="G204" s="10" t="str">
        <f t="shared" si="53"/>
        <v>1.46550305045074E-10+0.0000120620986836033i</v>
      </c>
      <c r="H204" s="10" t="str">
        <f t="shared" si="54"/>
        <v>1.00725857244833-82904.3125979182i</v>
      </c>
      <c r="I204" s="4">
        <f t="shared" si="55"/>
        <v>82904.31260403713</v>
      </c>
      <c r="J204" s="4">
        <f t="shared" si="56"/>
        <v>-58.38201314667317</v>
      </c>
    </row>
    <row r="205" spans="1:10" ht="12.75">
      <c r="A205" s="21">
        <v>1028000</v>
      </c>
      <c r="B205" s="10" t="str">
        <f t="shared" si="48"/>
        <v>0.00001282164779623i</v>
      </c>
      <c r="C205" s="10" t="str">
        <f t="shared" si="49"/>
        <v>25759710.9679187i</v>
      </c>
      <c r="D205" s="10" t="str">
        <f t="shared" si="50"/>
        <v>-24372370.6577474i</v>
      </c>
      <c r="E205" s="10" t="str">
        <f t="shared" si="51"/>
        <v>262.576790241196+1387340.3101713i</v>
      </c>
      <c r="F205" s="10" t="str">
        <f t="shared" si="52"/>
        <v>1.36423852413703E-10-7.20803653470423E-07i</v>
      </c>
      <c r="G205" s="10" t="str">
        <f t="shared" si="53"/>
        <v>1.36423852413703E-10+0.0000121008441427596i</v>
      </c>
      <c r="H205" s="10" t="str">
        <f t="shared" si="54"/>
        <v>0.931663270799907-82638.8628822426i</v>
      </c>
      <c r="I205" s="4">
        <f t="shared" si="55"/>
        <v>82638.86288749434</v>
      </c>
      <c r="J205" s="4">
        <f t="shared" si="56"/>
        <v>-58.35419095843666</v>
      </c>
    </row>
    <row r="206" spans="1:10" ht="12.75">
      <c r="A206" s="21">
        <v>1029000</v>
      </c>
      <c r="B206" s="10" t="str">
        <f t="shared" si="48"/>
        <v>0.0000128341202162653i</v>
      </c>
      <c r="C206" s="10" t="str">
        <f t="shared" si="49"/>
        <v>25784769.0525178i</v>
      </c>
      <c r="D206" s="10" t="str">
        <f t="shared" si="50"/>
        <v>-24348685.1663405i</v>
      </c>
      <c r="E206" s="10" t="str">
        <f t="shared" si="51"/>
        <v>262.576790241196+1436083.8861773i</v>
      </c>
      <c r="F206" s="10" t="str">
        <f t="shared" si="52"/>
        <v>1.27320021224648E-10-6.96338129126015E-07i</v>
      </c>
      <c r="G206" s="10" t="str">
        <f t="shared" si="53"/>
        <v>1.27320021224648E-10+0.0000121377820871393i</v>
      </c>
      <c r="H206" s="10" t="str">
        <f t="shared" si="54"/>
        <v>0.864207497726866-82387.3746217217i</v>
      </c>
      <c r="I206" s="4">
        <f t="shared" si="55"/>
        <v>82387.37462625428</v>
      </c>
      <c r="J206" s="4">
        <f t="shared" si="56"/>
        <v>-58.32774962560517</v>
      </c>
    </row>
    <row r="207" spans="1:10" ht="12.75">
      <c r="A207" s="21">
        <v>1030000</v>
      </c>
      <c r="B207" s="10" t="str">
        <f t="shared" si="48"/>
        <v>0.0000128465926363005i</v>
      </c>
      <c r="C207" s="10" t="str">
        <f t="shared" si="49"/>
        <v>25809827.137117i</v>
      </c>
      <c r="D207" s="10" t="str">
        <f t="shared" si="50"/>
        <v>-24325045.666179i</v>
      </c>
      <c r="E207" s="10" t="str">
        <f t="shared" si="51"/>
        <v>262.576790241196+1484781.470938i</v>
      </c>
      <c r="F207" s="10" t="str">
        <f t="shared" si="52"/>
        <v>1.19105342737607E-10-6.7349976296105E-07i</v>
      </c>
      <c r="G207" s="10" t="str">
        <f t="shared" si="53"/>
        <v>1.19105342737607E-10+0.0000121730928733394i</v>
      </c>
      <c r="H207" s="10" t="str">
        <f t="shared" si="54"/>
        <v>0.803765520758051-82148.3915640201i</v>
      </c>
      <c r="I207" s="4">
        <f t="shared" si="55"/>
        <v>82148.39156795225</v>
      </c>
      <c r="J207" s="4">
        <f t="shared" si="56"/>
        <v>-58.30254827469118</v>
      </c>
    </row>
    <row r="208" spans="1:10" ht="12.75">
      <c r="A208" s="21">
        <v>1031000</v>
      </c>
      <c r="B208" s="10" t="str">
        <f t="shared" si="48"/>
        <v>0.0000128590650563358i</v>
      </c>
      <c r="C208" s="10" t="str">
        <f t="shared" si="49"/>
        <v>25834885.2217161i</v>
      </c>
      <c r="D208" s="10" t="str">
        <f t="shared" si="50"/>
        <v>-24301452.0234378i</v>
      </c>
      <c r="E208" s="10" t="str">
        <f t="shared" si="51"/>
        <v>262.576790241196+1533433.1982783i</v>
      </c>
      <c r="F208" s="10" t="str">
        <f t="shared" si="52"/>
        <v>1.11667450233267E-10-6.5213142105016E-07i</v>
      </c>
      <c r="G208" s="10" t="str">
        <f t="shared" si="53"/>
        <v>1.11667450233267E-10+0.0000122069336352856i</v>
      </c>
      <c r="H208" s="10" t="str">
        <f t="shared" si="54"/>
        <v>0.7493995582756-81920.6550796424i</v>
      </c>
      <c r="I208" s="4">
        <f t="shared" si="55"/>
        <v>81920.65508307009</v>
      </c>
      <c r="J208" s="4">
        <f t="shared" si="56"/>
        <v>-58.27846467182289</v>
      </c>
    </row>
    <row r="209" spans="1:10" ht="12.75">
      <c r="A209" s="21">
        <v>1032000</v>
      </c>
      <c r="B209" s="10" t="str">
        <f t="shared" si="48"/>
        <v>0.000012871537476371i</v>
      </c>
      <c r="C209" s="10" t="str">
        <f t="shared" si="49"/>
        <v>25859943.3063153i</v>
      </c>
      <c r="D209" s="10" t="str">
        <f t="shared" si="50"/>
        <v>-24277904.1048104i</v>
      </c>
      <c r="E209" s="10" t="str">
        <f t="shared" si="51"/>
        <v>262.576790241196+1582039.2015049i</v>
      </c>
      <c r="F209" s="10" t="str">
        <f t="shared" si="52"/>
        <v>1.04911196894789E-10-6.32095571020942E-07i</v>
      </c>
      <c r="G209" s="10" t="str">
        <f t="shared" si="53"/>
        <v>1.04911196894789E-10+0.0000122394419053501i</v>
      </c>
      <c r="H209" s="10" t="str">
        <f t="shared" si="54"/>
        <v>0.700323357179856-81703.0717298808i</v>
      </c>
      <c r="I209" s="4">
        <f t="shared" si="55"/>
        <v>81703.07173288224</v>
      </c>
      <c r="J209" s="4">
        <f t="shared" si="56"/>
        <v>-58.25539223763027</v>
      </c>
    </row>
    <row r="210" spans="1:10" ht="12.75">
      <c r="A210" s="21">
        <v>1033000</v>
      </c>
      <c r="B210" s="10" t="str">
        <f t="shared" si="48"/>
        <v>0.0000128840098964063i</v>
      </c>
      <c r="C210" s="10" t="str">
        <f t="shared" si="49"/>
        <v>25885001.3909144i</v>
      </c>
      <c r="D210" s="10" t="str">
        <f t="shared" si="50"/>
        <v>-24254401.7775066i</v>
      </c>
      <c r="E210" s="10" t="str">
        <f t="shared" si="51"/>
        <v>262.576790241196+1630599.6134078i</v>
      </c>
      <c r="F210" s="10" t="str">
        <f t="shared" si="52"/>
        <v>9.8755582245468E-11-6.13271318014831E-07i</v>
      </c>
      <c r="G210" s="10" t="str">
        <f t="shared" si="53"/>
        <v>9.8755582245468E-11+0.0000122707385783915i</v>
      </c>
      <c r="H210" s="10" t="str">
        <f t="shared" si="54"/>
        <v>0.655873745091742-81494.6870187755i</v>
      </c>
      <c r="I210" s="4">
        <f t="shared" si="55"/>
        <v>81494.68702141475</v>
      </c>
      <c r="J210" s="4">
        <f t="shared" si="56"/>
        <v>-58.23323761811579</v>
      </c>
    </row>
    <row r="211" spans="1:10" ht="12.75">
      <c r="A211" s="21">
        <v>1034000</v>
      </c>
      <c r="B211" s="10" t="str">
        <f t="shared" si="48"/>
        <v>0.0000128964823164415i</v>
      </c>
      <c r="C211" s="10" t="str">
        <f t="shared" si="49"/>
        <v>25910059.4755135i</v>
      </c>
      <c r="D211" s="10" t="str">
        <f t="shared" si="50"/>
        <v>-24230944.9092499i</v>
      </c>
      <c r="E211" s="10" t="str">
        <f t="shared" si="51"/>
        <v>262.576790241196+1679114.5662636i</v>
      </c>
      <c r="F211" s="10" t="str">
        <f t="shared" si="52"/>
        <v>9.31313002287044E-11-5.9555196270562E-07i</v>
      </c>
      <c r="G211" s="10" t="str">
        <f t="shared" si="53"/>
        <v>9.31313002287044E-11+0.0000123009303537359i</v>
      </c>
      <c r="H211" s="10" t="str">
        <f t="shared" si="54"/>
        <v>0.615488222586754-81294.6639957985i</v>
      </c>
      <c r="I211" s="4">
        <f t="shared" si="55"/>
        <v>81294.66399812845</v>
      </c>
      <c r="J211" s="4">
        <f t="shared" si="56"/>
        <v>-58.21191869431289</v>
      </c>
    </row>
    <row r="212" spans="1:10" ht="12.75">
      <c r="A212" s="21">
        <v>1035000</v>
      </c>
      <c r="B212" s="10" t="str">
        <f t="shared" si="48"/>
        <v>0.0000129089547364767i</v>
      </c>
      <c r="C212" s="10" t="str">
        <f t="shared" si="49"/>
        <v>25935117.5601127i</v>
      </c>
      <c r="D212" s="10" t="str">
        <f t="shared" si="50"/>
        <v>-24207533.3682747i</v>
      </c>
      <c r="E212" s="10" t="str">
        <f t="shared" si="51"/>
        <v>262.576790241196+1727584.191838i</v>
      </c>
      <c r="F212" s="10" t="str">
        <f t="shared" si="52"/>
        <v>8.79787692631876E-11-5.78842977160438E-07i</v>
      </c>
      <c r="G212" s="10" t="str">
        <f t="shared" si="53"/>
        <v>8.79787692631876E-11+0.0000123301117593163i</v>
      </c>
      <c r="H212" s="10" t="str">
        <f t="shared" si="54"/>
        <v>0.578687173283907-81102.2656946734i</v>
      </c>
      <c r="I212" s="4">
        <f t="shared" si="55"/>
        <v>81102.26569673796</v>
      </c>
      <c r="J212" s="4">
        <f t="shared" si="56"/>
        <v>-58.191362940947485</v>
      </c>
    </row>
    <row r="213" spans="1:10" ht="12.75">
      <c r="A213" s="21">
        <v>1036000</v>
      </c>
      <c r="B213" s="10" t="str">
        <f t="shared" si="48"/>
        <v>0.000012921427156512i</v>
      </c>
      <c r="C213" s="10" t="str">
        <f t="shared" si="49"/>
        <v>25960175.6447118i</v>
      </c>
      <c r="D213" s="10" t="str">
        <f t="shared" si="50"/>
        <v>-24184167.0233247i</v>
      </c>
      <c r="E213" s="10" t="str">
        <f t="shared" si="51"/>
        <v>262.576790241196+1776008.6213871i</v>
      </c>
      <c r="F213" s="10" t="str">
        <f t="shared" si="52"/>
        <v>8.32465389448092E-11-5.63060317443938E-07i</v>
      </c>
      <c r="G213" s="10" t="str">
        <f t="shared" si="53"/>
        <v>8.32465389448092E-11+0.0000123583668390681i</v>
      </c>
      <c r="H213" s="10" t="str">
        <f t="shared" si="54"/>
        <v>0.545059635504504-80916.8406292455i</v>
      </c>
      <c r="I213" s="4">
        <f t="shared" si="55"/>
        <v>80916.84063108129</v>
      </c>
      <c r="J213" s="4">
        <f t="shared" si="56"/>
        <v>-58.17150606472212</v>
      </c>
    </row>
    <row r="214" spans="1:10" ht="12.75">
      <c r="A214" s="21">
        <v>1037000</v>
      </c>
      <c r="B214" s="10" t="str">
        <f t="shared" si="48"/>
        <v>0.0000129338995765472i</v>
      </c>
      <c r="C214" s="10" t="str">
        <f t="shared" si="49"/>
        <v>25985233.729311i</v>
      </c>
      <c r="D214" s="10" t="str">
        <f t="shared" si="50"/>
        <v>-24160845.7436493i</v>
      </c>
      <c r="E214" s="10" t="str">
        <f t="shared" si="51"/>
        <v>262.576790241196+1824387.9856617i</v>
      </c>
      <c r="F214" s="10" t="str">
        <f t="shared" si="52"/>
        <v>7.88899932740884E-11-5.48129009368926E-07i</v>
      </c>
      <c r="G214" s="10" t="str">
        <f t="shared" si="53"/>
        <v>7.88899932740884E-11+0.0000123857705671783i</v>
      </c>
      <c r="H214" s="10" t="str">
        <f t="shared" si="54"/>
        <v>0.514251843430789-80737.8107430298i</v>
      </c>
      <c r="I214" s="4">
        <f t="shared" si="55"/>
        <v>80737.81074466754</v>
      </c>
      <c r="J214" s="4">
        <f t="shared" si="56"/>
        <v>-58.15229086817042</v>
      </c>
    </row>
    <row r="215" spans="1:10" ht="12.75">
      <c r="A215" s="21">
        <v>1038000</v>
      </c>
      <c r="B215" s="10" t="str">
        <f t="shared" si="48"/>
        <v>0.0000129463719965825i</v>
      </c>
      <c r="C215" s="10" t="str">
        <f t="shared" si="49"/>
        <v>26010291.8139101i</v>
      </c>
      <c r="D215" s="10" t="str">
        <f t="shared" si="50"/>
        <v>-24137569.3990023i</v>
      </c>
      <c r="E215" s="10" t="str">
        <f t="shared" si="51"/>
        <v>262.576790241196+1872722.4149078i</v>
      </c>
      <c r="F215" s="10" t="str">
        <f t="shared" si="52"/>
        <v>7.48702889671027E-11-5.33981957165837E-07i</v>
      </c>
      <c r="G215" s="10" t="str">
        <f t="shared" si="53"/>
        <v>7.48702889671027E-11+0.0000124123900394167i</v>
      </c>
      <c r="H215" s="10" t="str">
        <f t="shared" si="54"/>
        <v>0.485957938480535-80564.6613414518i</v>
      </c>
      <c r="I215" s="4">
        <f t="shared" si="55"/>
        <v>80564.66134291743</v>
      </c>
      <c r="J215" s="4">
        <f t="shared" si="56"/>
        <v>-58.13366629665407</v>
      </c>
    </row>
    <row r="216" spans="1:10" ht="12.75">
      <c r="A216" s="21">
        <v>1039000</v>
      </c>
      <c r="B216" s="10" t="str">
        <f t="shared" si="48"/>
        <v>0.0000129588444166177i</v>
      </c>
      <c r="C216" s="10" t="str">
        <f t="shared" si="49"/>
        <v>26035349.8985093i</v>
      </c>
      <c r="D216" s="10" t="str">
        <f t="shared" si="50"/>
        <v>-24114337.8596385i</v>
      </c>
      <c r="E216" s="10" t="str">
        <f t="shared" si="51"/>
        <v>262.576790241196+1921012.0388708i</v>
      </c>
      <c r="F216" s="10" t="str">
        <f t="shared" si="52"/>
        <v>7.11534813685107E-11-5.20558935124926E-07i</v>
      </c>
      <c r="G216" s="10" t="str">
        <f t="shared" si="53"/>
        <v>7.11534813685107E-11+0.0000124382854814928i</v>
      </c>
      <c r="H216" s="10" t="str">
        <f t="shared" si="54"/>
        <v>0.459912393628341-80396.9326363507i</v>
      </c>
      <c r="I216" s="4">
        <f t="shared" si="55"/>
        <v>80396.93263766615</v>
      </c>
      <c r="J216" s="4">
        <f t="shared" si="56"/>
        <v>-58.11558663495586</v>
      </c>
    </row>
    <row r="217" spans="1:10" ht="12.75">
      <c r="A217" s="21">
        <v>1040000</v>
      </c>
      <c r="B217" s="10" t="str">
        <f t="shared" si="48"/>
        <v>0.000012971316836653i</v>
      </c>
      <c r="C217" s="10" t="str">
        <f t="shared" si="49"/>
        <v>26060407.9831084i</v>
      </c>
      <c r="D217" s="10" t="str">
        <f t="shared" si="50"/>
        <v>-24091150.9963119i</v>
      </c>
      <c r="E217" s="10" t="str">
        <f t="shared" si="51"/>
        <v>262.576790241196+1969256.9867965i</v>
      </c>
      <c r="F217" s="10" t="str">
        <f t="shared" si="52"/>
        <v>6.77098010101882E-11-5.07805730245362E-07i</v>
      </c>
      <c r="G217" s="10" t="str">
        <f t="shared" si="53"/>
        <v>6.77098010101882E-11+0.0000124635111064076i</v>
      </c>
      <c r="H217" s="10" t="str">
        <f t="shared" si="54"/>
        <v>0.435883799003891-80234.2126093487i</v>
      </c>
      <c r="I217" s="4">
        <f t="shared" si="55"/>
        <v>80234.21261053269</v>
      </c>
      <c r="J217" s="4">
        <f t="shared" si="56"/>
        <v>-58.098010826767</v>
      </c>
    </row>
    <row r="218" spans="1:10" ht="12.75">
      <c r="A218" s="21">
        <v>1041000</v>
      </c>
      <c r="B218" s="10" t="str">
        <f t="shared" si="48"/>
        <v>0.0000129837892566882i</v>
      </c>
      <c r="C218" s="10" t="str">
        <f t="shared" si="49"/>
        <v>26085466.0677075i</v>
      </c>
      <c r="D218" s="10" t="str">
        <f t="shared" si="50"/>
        <v>-24068008.6802732i</v>
      </c>
      <c r="E218" s="10" t="str">
        <f t="shared" si="51"/>
        <v>262.576790241196+2017457.3874343i</v>
      </c>
      <c r="F218" s="10" t="str">
        <f t="shared" si="52"/>
        <v>6.45130518520745E-11-4.95673410149257E-07i</v>
      </c>
      <c r="G218" s="10" t="str">
        <f t="shared" si="53"/>
        <v>6.45130518520745E-11+0.0000124881158465389i</v>
      </c>
      <c r="H218" s="10" t="str">
        <f t="shared" si="54"/>
        <v>0.413669736270037-80076.1309601772i</v>
      </c>
      <c r="I218" s="4">
        <f t="shared" si="55"/>
        <v>80076.1309612457</v>
      </c>
      <c r="J218" s="4">
        <f t="shared" si="56"/>
        <v>-58.08090189568004</v>
      </c>
    </row>
    <row r="219" spans="1:10" ht="12.75">
      <c r="A219" s="21">
        <v>1042000</v>
      </c>
      <c r="B219" s="10" t="str">
        <f t="shared" si="48"/>
        <v>0.0000129962616767234i</v>
      </c>
      <c r="C219" s="10" t="str">
        <f t="shared" si="49"/>
        <v>26110524.1523067i</v>
      </c>
      <c r="D219" s="10" t="str">
        <f t="shared" si="50"/>
        <v>-24044910.7832671i</v>
      </c>
      <c r="E219" s="10" t="str">
        <f t="shared" si="51"/>
        <v>262.576790241196+2065613.3690396i</v>
      </c>
      <c r="F219" s="10" t="str">
        <f t="shared" si="52"/>
        <v>6.15401083604222E-11-4.84117695416516E-07i</v>
      </c>
      <c r="G219" s="10" t="str">
        <f t="shared" si="53"/>
        <v>6.15401083604222E-11+0.0000125121439813069i</v>
      </c>
      <c r="H219" s="10" t="str">
        <f t="shared" si="54"/>
        <v>0.393092529145365-79922.3539522727i</v>
      </c>
      <c r="I219" s="4">
        <f t="shared" si="55"/>
        <v>79922.35395323939</v>
      </c>
      <c r="J219" s="4">
        <f t="shared" si="56"/>
        <v>-58.064226450448714</v>
      </c>
    </row>
    <row r="220" spans="1:10" ht="12.75">
      <c r="A220" s="21">
        <v>1043000</v>
      </c>
      <c r="B220" s="10" t="str">
        <f t="shared" si="48"/>
        <v>0.0000130087340967587i</v>
      </c>
      <c r="C220" s="10" t="str">
        <f t="shared" si="49"/>
        <v>26135582.2369058i</v>
      </c>
      <c r="D220" s="10" t="str">
        <f t="shared" si="50"/>
        <v>-24021857.1775305i</v>
      </c>
      <c r="E220" s="10" t="str">
        <f t="shared" si="51"/>
        <v>262.576790241196+2113725.0593753i</v>
      </c>
      <c r="F220" s="10" t="str">
        <f t="shared" si="52"/>
        <v>5.87704932932257E-11-4.73098419367643E-07i</v>
      </c>
      <c r="G220" s="10" t="str">
        <f t="shared" si="53"/>
        <v>5.87704932932257E-11+0.0000125356356773911i</v>
      </c>
      <c r="H220" s="10" t="str">
        <f t="shared" si="54"/>
        <v>0.373995703032037-79772.5800041868i</v>
      </c>
      <c r="I220" s="4">
        <f t="shared" si="55"/>
        <v>79772.5800050635</v>
      </c>
      <c r="J220" s="4">
        <f t="shared" si="56"/>
        <v>-58.04795426054515</v>
      </c>
    </row>
    <row r="221" spans="1:10" ht="12.75">
      <c r="A221" s="21">
        <v>1044000</v>
      </c>
      <c r="B221" s="10" t="str">
        <f t="shared" si="48"/>
        <v>0.0000130212065167939i</v>
      </c>
      <c r="C221" s="10" t="str">
        <f t="shared" si="49"/>
        <v>26160640.321505i</v>
      </c>
      <c r="D221" s="10" t="str">
        <f t="shared" si="50"/>
        <v>-23998847.7357896i</v>
      </c>
      <c r="E221" s="10" t="str">
        <f t="shared" si="51"/>
        <v>262.576790241196+2161792.5857154i</v>
      </c>
      <c r="F221" s="10" t="str">
        <f t="shared" si="52"/>
        <v>5.61860217203154E-11-4.6257906140238E-07i</v>
      </c>
      <c r="G221" s="10" t="str">
        <f t="shared" si="53"/>
        <v>5.61860217203154E-11+0.0000125586274553915i</v>
      </c>
      <c r="H221" s="10" t="str">
        <f t="shared" si="54"/>
        <v>0.35624102169599-79626.5359038641i</v>
      </c>
      <c r="I221" s="4">
        <f t="shared" si="55"/>
        <v>79626.53590466101</v>
      </c>
      <c r="J221" s="4">
        <f t="shared" si="56"/>
        <v>-58.03205789062828</v>
      </c>
    </row>
    <row r="222" spans="1:10" ht="12.75">
      <c r="A222" s="21">
        <v>1045000</v>
      </c>
      <c r="B222" s="10" t="str">
        <f t="shared" si="48"/>
        <v>0.0000130336789368292i</v>
      </c>
      <c r="C222" s="10" t="str">
        <f t="shared" si="49"/>
        <v>26185698.4061041i</v>
      </c>
      <c r="D222" s="10" t="str">
        <f t="shared" si="50"/>
        <v>-23975882.3312578i</v>
      </c>
      <c r="E222" s="10" t="str">
        <f t="shared" si="51"/>
        <v>262.576790241196+2209816.0748463i</v>
      </c>
      <c r="F222" s="10" t="str">
        <f t="shared" si="52"/>
        <v>5.37704996618629E-11-4.52526342469777E-07i</v>
      </c>
      <c r="G222" s="10" t="str">
        <f t="shared" si="53"/>
        <v>5.37704996618629E-11+0.0000125811525943594i</v>
      </c>
      <c r="H222" s="10" t="str">
        <f t="shared" si="54"/>
        <v>0.339705995980607-79483.9735454819i</v>
      </c>
      <c r="I222" s="4">
        <f t="shared" si="55"/>
        <v>79483.97354620784</v>
      </c>
      <c r="J222" s="4">
        <f t="shared" si="56"/>
        <v>-58.01651238459894</v>
      </c>
    </row>
    <row r="223" spans="1:10" ht="12.75">
      <c r="A223" s="21">
        <v>1046000</v>
      </c>
      <c r="B223" s="10" t="str">
        <f>COMPLEX(0,(2*PI()*$B$42*A223))</f>
        <v>0.0000130461513568644i</v>
      </c>
      <c r="C223" s="10" t="str">
        <f t="shared" si="49"/>
        <v>26210756.4907033i</v>
      </c>
      <c r="D223" s="10" t="str">
        <f t="shared" si="50"/>
        <v>-23952960.8376332i</v>
      </c>
      <c r="E223" s="10" t="str">
        <f>IMSUM($C$39,C223,D223)</f>
        <v>262.576790241196+2257795.6530701i</v>
      </c>
      <c r="F223" s="10" t="str">
        <f>IMDIV($C$38,E223)</f>
        <v>5.15094679715876E-11-4.42909873227469E-07i</v>
      </c>
      <c r="G223" s="10" t="str">
        <f>IMSUM(B223,F223)</f>
        <v>5.15094679715876E-11+0.0000126032414836369i</v>
      </c>
      <c r="H223" s="10" t="str">
        <f>IMDIV($C$38,G223)</f>
        <v>0.324281780552256-79344.6671066028i</v>
      </c>
      <c r="I223" s="4">
        <f>IMABS(H223)</f>
        <v>79344.66710726547</v>
      </c>
      <c r="J223" s="4">
        <f t="shared" si="56"/>
        <v>-58.00129499156773</v>
      </c>
    </row>
    <row r="224" spans="1:10" ht="12.75">
      <c r="A224" s="21">
        <v>1047000</v>
      </c>
      <c r="B224" s="10" t="str">
        <f>COMPLEX(0,(2*PI()*$B$42*A224))</f>
        <v>0.0000130586237768997i</v>
      </c>
      <c r="C224" s="10" t="str">
        <f t="shared" si="49"/>
        <v>26235814.5753024i</v>
      </c>
      <c r="D224" s="10" t="str">
        <f t="shared" si="50"/>
        <v>-23930083.1290968i</v>
      </c>
      <c r="E224" s="10" t="str">
        <f>IMSUM($C$39,C224,D224)</f>
        <v>262.576790241196+2305731.4462056i</v>
      </c>
      <c r="F224" s="10" t="str">
        <f>IMDIV($C$38,E224)</f>
        <v>4.9389983863338E-11-4.33701847054641E-07i</v>
      </c>
      <c r="G224" s="10" t="str">
        <f>IMSUM(B224,F224)</f>
        <v>4.9389983863338E-11+0.0000126249219298451i</v>
      </c>
      <c r="H224" s="10" t="str">
        <f>IMDIV($C$38,G224)</f>
        <v>0.309871391126724-79208.4105978281i</v>
      </c>
      <c r="I224" s="4">
        <f>IMABS(H224)</f>
        <v>79208.41059843423</v>
      </c>
      <c r="J224" s="4">
        <f t="shared" si="56"/>
        <v>-57.98638492738633</v>
      </c>
    </row>
    <row r="225" spans="1:10" ht="12.75">
      <c r="A225" s="21">
        <v>1048000</v>
      </c>
      <c r="B225" s="10" t="str">
        <f>COMPLEX(0,(2*PI()*$B$42*A225))</f>
        <v>0.0000130710961969349i</v>
      </c>
      <c r="C225" s="10" t="str">
        <f t="shared" si="49"/>
        <v>26260872.6599015i</v>
      </c>
      <c r="D225" s="10" t="str">
        <f t="shared" si="50"/>
        <v>-23907249.0803095i</v>
      </c>
      <c r="E225" s="10" t="str">
        <f>IMSUM($C$39,C225,D225)</f>
        <v>262.576790241196+2353623.579592i</v>
      </c>
      <c r="F225" s="10" t="str">
        <f>IMDIV($C$38,E225)</f>
        <v>4.74004338866187E-11-4.24876771385463E-07i</v>
      </c>
      <c r="G225" s="10" t="str">
        <f>IMSUM(B225,F225)</f>
        <v>4.74004338866187E-11+0.0000126462194255494i</v>
      </c>
      <c r="H225" s="10" t="str">
        <f>IMDIV($C$38,G225)</f>
        <v>0.29638818756906-79075.0157288614i</v>
      </c>
      <c r="I225" s="4">
        <f>IMABS(H225)</f>
        <v>79075.01572941687</v>
      </c>
      <c r="J225" s="4">
        <f t="shared" si="56"/>
        <v>-57.97176316647375</v>
      </c>
    </row>
    <row r="226" spans="1:10" ht="12.75">
      <c r="A226" s="21">
        <v>1049000</v>
      </c>
      <c r="B226" s="10" t="str">
        <f>COMPLEX(0,(2*PI()*$B$42*A226))</f>
        <v>0.0000130835686169701i</v>
      </c>
      <c r="C226" s="10" t="str">
        <f t="shared" si="49"/>
        <v>26285930.7445007i</v>
      </c>
      <c r="D226" s="10" t="str">
        <f t="shared" si="50"/>
        <v>-23884458.5664103i</v>
      </c>
      <c r="E226" s="10" t="str">
        <f>IMSUM($C$39,C226,D226)</f>
        <v>262.576790241196+2401472.1780904i</v>
      </c>
      <c r="F226" s="10" t="str">
        <f>IMDIV($C$38,E226)</f>
        <v>4.55303732807839E-11-4.16411231896911E-07i</v>
      </c>
      <c r="G226" s="10" t="str">
        <f>IMSUM(B226,F226)</f>
        <v>4.55303732807839E-11+0.0000126671573850732i</v>
      </c>
      <c r="H226" s="10" t="str">
        <f>IMDIV($C$38,G226)</f>
        <v>0.283754578509158-78944.3100442935i</v>
      </c>
      <c r="I226" s="4">
        <f>IMABS(H226)</f>
        <v>78944.31004480345</v>
      </c>
      <c r="J226" s="4">
        <f t="shared" si="56"/>
        <v>-57.957412259537136</v>
      </c>
    </row>
    <row r="227" spans="1:10" ht="12.75">
      <c r="A227" s="21">
        <v>1050000</v>
      </c>
      <c r="B227" s="10" t="str">
        <f>COMPLEX(0,(2*PI()*$B$42*A227))</f>
        <v>0.0000130960410370054i</v>
      </c>
      <c r="C227" s="10" t="str">
        <f t="shared" si="49"/>
        <v>26310988.8290998i</v>
      </c>
      <c r="D227" s="10" t="str">
        <f t="shared" si="50"/>
        <v>-23861711.4630137i</v>
      </c>
      <c r="E227" s="10" t="str">
        <f>IMSUM($C$39,C227,D227)</f>
        <v>262.576790241196+2449277.3660861i</v>
      </c>
      <c r="F227" s="10" t="str">
        <f>IMDIV($C$38,E227)</f>
        <v>4.37703875388831E-11-4.08283684956797E-07i</v>
      </c>
      <c r="G227" s="10" t="str">
        <f>IMSUM(B227,F227)</f>
        <v>4.37703875388831E-11+0.0000126877573520486i</v>
      </c>
      <c r="H227" s="10" t="str">
        <f>IMDIV($C$38,G227)</f>
        <v>0.271900911267933-78816.1352901848i</v>
      </c>
      <c r="I227" s="4">
        <f>IMABS(H227)</f>
        <v>78816.13529065381</v>
      </c>
      <c r="J227" s="4">
        <f t="shared" si="56"/>
        <v>-57.94331617350863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 Clarke</dc:creator>
  <cp:keywords/>
  <dc:description/>
  <cp:lastModifiedBy>Brooke</cp:lastModifiedBy>
  <cp:lastPrinted>2003-04-13T17:42:28Z</cp:lastPrinted>
  <dcterms:created xsi:type="dcterms:W3CDTF">2003-04-12T21:05:22Z</dcterms:created>
  <dcterms:modified xsi:type="dcterms:W3CDTF">2012-12-05T19:54:55Z</dcterms:modified>
  <cp:category/>
  <cp:version/>
  <cp:contentType/>
  <cp:contentStatus/>
</cp:coreProperties>
</file>